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5119\Downloads\"/>
    </mc:Choice>
  </mc:AlternateContent>
  <xr:revisionPtr revIDLastSave="0" documentId="8_{481319EB-2633-4832-AA0B-3DE93FA62B8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M10" i="1"/>
  <c r="M11" i="1"/>
  <c r="M12" i="1"/>
  <c r="M13" i="1"/>
  <c r="M14" i="1"/>
  <c r="M15" i="1"/>
  <c r="M16" i="1"/>
  <c r="M17" i="1"/>
  <c r="M18" i="1"/>
  <c r="M9" i="1"/>
  <c r="L10" i="1"/>
  <c r="L11" i="1"/>
  <c r="L12" i="1"/>
  <c r="L13" i="1"/>
  <c r="L14" i="1"/>
  <c r="L15" i="1"/>
  <c r="L16" i="1"/>
  <c r="L17" i="1"/>
  <c r="L18" i="1"/>
  <c r="L9" i="1"/>
  <c r="K10" i="1"/>
  <c r="K11" i="1"/>
  <c r="K12" i="1"/>
  <c r="K13" i="1"/>
  <c r="K14" i="1"/>
  <c r="K15" i="1"/>
  <c r="K16" i="1"/>
  <c r="K17" i="1"/>
  <c r="K18" i="1"/>
  <c r="K9" i="1"/>
  <c r="B22" i="1"/>
  <c r="E22" i="1"/>
  <c r="F22" i="1"/>
  <c r="A22" i="1"/>
  <c r="B21" i="1"/>
  <c r="E21" i="1"/>
  <c r="F21" i="1"/>
  <c r="A21" i="1"/>
  <c r="E20" i="1"/>
  <c r="F20" i="1"/>
  <c r="B20" i="1"/>
  <c r="A20" i="1"/>
</calcChain>
</file>

<file path=xl/sharedStrings.xml><?xml version="1.0" encoding="utf-8"?>
<sst xmlns="http://schemas.openxmlformats.org/spreadsheetml/2006/main" count="171" uniqueCount="160">
  <si>
    <t xml:space="preserve">Utilizando as informações da tabela abaixo encontre o tamanho ótimo de parcela pelo método da aproximação de Freese.  </t>
  </si>
  <si>
    <t>Calcule o tamanho ótimo para os seguintes atributos: a densidade de estande (1/ha), a área basal (m2\ha).</t>
  </si>
  <si>
    <t>Parcelas Retangulares de 500 m2</t>
  </si>
  <si>
    <t>Parcelas Circulares de 500 m2</t>
  </si>
  <si>
    <t>densidade</t>
  </si>
  <si>
    <t>area.basal</t>
  </si>
  <si>
    <t>II. Amostra Aleatória Simples</t>
  </si>
  <si>
    <t>A tabela abaixo apresenta os dados de um levantamento do palmiteiro juçara (Euterpe edulis – Arecaceae) na região do Vale do Ribeira, Estado de São Paulo.</t>
  </si>
  <si>
    <t>O exemplo é composto de 34 arvoredos (1600m2) locados no campo segundo a amostragem aleatória simples.</t>
  </si>
  <si>
    <t>A área basal e os DAP médio e médio quadrático se referem apenas às plantas do palmiteiro juçara.</t>
  </si>
  <si>
    <t>Assuma que o tamanho da população é N=20.000 .</t>
  </si>
  <si>
    <t>Parcela</t>
  </si>
  <si>
    <t>Número de</t>
  </si>
  <si>
    <t>Área</t>
  </si>
  <si>
    <t>DAP</t>
  </si>
  <si>
    <t>DAP médio</t>
  </si>
  <si>
    <t>Palmiterios</t>
  </si>
  <si>
    <t>Basal</t>
  </si>
  <si>
    <t>médio</t>
  </si>
  <si>
    <t>quadrático</t>
  </si>
  <si>
    <t>(1/ha)</t>
  </si>
  <si>
    <t>(m2/ha)</t>
  </si>
  <si>
    <t>(cm)</t>
  </si>
  <si>
    <t>631.25</t>
  </si>
  <si>
    <t>8.24</t>
  </si>
  <si>
    <t>5.91</t>
  </si>
  <si>
    <t xml:space="preserve">12.89 </t>
  </si>
  <si>
    <t>1025.00</t>
  </si>
  <si>
    <t>10.32</t>
  </si>
  <si>
    <t>9.59</t>
  </si>
  <si>
    <t xml:space="preserve">11.32 </t>
  </si>
  <si>
    <t>1006.25</t>
  </si>
  <si>
    <t>9.47</t>
  </si>
  <si>
    <t>10.49</t>
  </si>
  <si>
    <t xml:space="preserve">10.95 </t>
  </si>
  <si>
    <t>550.00</t>
  </si>
  <si>
    <t>9.62</t>
  </si>
  <si>
    <t>6.34</t>
  </si>
  <si>
    <t xml:space="preserve">14.92 </t>
  </si>
  <si>
    <t>356.25</t>
  </si>
  <si>
    <t>1.96</t>
  </si>
  <si>
    <t>7.29</t>
  </si>
  <si>
    <t xml:space="preserve">8.38 </t>
  </si>
  <si>
    <t>606.25</t>
  </si>
  <si>
    <t>5.39</t>
  </si>
  <si>
    <t>9.41</t>
  </si>
  <si>
    <t xml:space="preserve">10.64 </t>
  </si>
  <si>
    <t>225.00</t>
  </si>
  <si>
    <t>0.79</t>
  </si>
  <si>
    <t>6.31</t>
  </si>
  <si>
    <t xml:space="preserve">6.67 </t>
  </si>
  <si>
    <t>168.75</t>
  </si>
  <si>
    <t>0.55</t>
  </si>
  <si>
    <t>6.27</t>
  </si>
  <si>
    <t xml:space="preserve">6.42 </t>
  </si>
  <si>
    <t>343.75</t>
  </si>
  <si>
    <t>5.34</t>
  </si>
  <si>
    <t>13.62</t>
  </si>
  <si>
    <t xml:space="preserve">14.07 </t>
  </si>
  <si>
    <t>281.25</t>
  </si>
  <si>
    <t>1.48</t>
  </si>
  <si>
    <t>7.94</t>
  </si>
  <si>
    <t xml:space="preserve">8.19 </t>
  </si>
  <si>
    <t>56.25</t>
  </si>
  <si>
    <t>0.13</t>
  </si>
  <si>
    <t>5.47</t>
  </si>
  <si>
    <t xml:space="preserve">5.40 </t>
  </si>
  <si>
    <t>143.75</t>
  </si>
  <si>
    <t>0.96</t>
  </si>
  <si>
    <t>3.93</t>
  </si>
  <si>
    <t xml:space="preserve">9.22 </t>
  </si>
  <si>
    <t>112.50</t>
  </si>
  <si>
    <t>0.35</t>
  </si>
  <si>
    <t>6.57</t>
  </si>
  <si>
    <t xml:space="preserve">6.26 </t>
  </si>
  <si>
    <t>18.75</t>
  </si>
  <si>
    <t>0.04</t>
  </si>
  <si>
    <t>5.33</t>
  </si>
  <si>
    <t xml:space="preserve">5.36 </t>
  </si>
  <si>
    <t>31.25</t>
  </si>
  <si>
    <t>0.08</t>
  </si>
  <si>
    <t>5.62</t>
  </si>
  <si>
    <t xml:space="preserve">5.69 </t>
  </si>
  <si>
    <t>181.25</t>
  </si>
  <si>
    <t>0.74</t>
  </si>
  <si>
    <t>6.80</t>
  </si>
  <si>
    <t xml:space="preserve">7.19 </t>
  </si>
  <si>
    <t>87.50</t>
  </si>
  <si>
    <t>0.34</t>
  </si>
  <si>
    <t>7.55</t>
  </si>
  <si>
    <t xml:space="preserve">7.03 </t>
  </si>
  <si>
    <t>137.50</t>
  </si>
  <si>
    <t>0.76</t>
  </si>
  <si>
    <t>8.02</t>
  </si>
  <si>
    <t xml:space="preserve">8.41 </t>
  </si>
  <si>
    <t>125.00</t>
  </si>
  <si>
    <t>1.31</t>
  </si>
  <si>
    <t>2.95</t>
  </si>
  <si>
    <t xml:space="preserve">11.57 </t>
  </si>
  <si>
    <t>387.50</t>
  </si>
  <si>
    <t>2.72</t>
  </si>
  <si>
    <t>9.40</t>
  </si>
  <si>
    <t xml:space="preserve">9.46 </t>
  </si>
  <si>
    <t>200.00</t>
  </si>
  <si>
    <t>0.66</t>
  </si>
  <si>
    <t>6.21</t>
  </si>
  <si>
    <t xml:space="preserve">6.49 </t>
  </si>
  <si>
    <t>0.87</t>
  </si>
  <si>
    <t>4.30</t>
  </si>
  <si>
    <t xml:space="preserve">9.91 </t>
  </si>
  <si>
    <t>1.18</t>
  </si>
  <si>
    <t>5.72</t>
  </si>
  <si>
    <t xml:space="preserve">8.67 </t>
  </si>
  <si>
    <t>100.00</t>
  </si>
  <si>
    <t>0.49</t>
  </si>
  <si>
    <t>7.27</t>
  </si>
  <si>
    <t xml:space="preserve">7.89 </t>
  </si>
  <si>
    <t>131.25</t>
  </si>
  <si>
    <t>0.52</t>
  </si>
  <si>
    <t>6.56</t>
  </si>
  <si>
    <t xml:space="preserve">7.10 </t>
  </si>
  <si>
    <t>6.25</t>
  </si>
  <si>
    <t>0.02</t>
  </si>
  <si>
    <t>5.70</t>
  </si>
  <si>
    <t xml:space="preserve">5.70 </t>
  </si>
  <si>
    <t>68.75</t>
  </si>
  <si>
    <t>0.24</t>
  </si>
  <si>
    <t xml:space="preserve">6.64 </t>
  </si>
  <si>
    <t>37.50</t>
  </si>
  <si>
    <t>0.10</t>
  </si>
  <si>
    <t>5.61</t>
  </si>
  <si>
    <t>5.36</t>
  </si>
  <si>
    <t xml:space="preserve">5.37 </t>
  </si>
  <si>
    <t>1.05</t>
  </si>
  <si>
    <t>3.43</t>
  </si>
  <si>
    <t xml:space="preserve">10.37 </t>
  </si>
  <si>
    <t>93.75</t>
  </si>
  <si>
    <t>0.29</t>
  </si>
  <si>
    <t>6.14</t>
  </si>
  <si>
    <t xml:space="preserve">6.28 </t>
  </si>
  <si>
    <t>0.11</t>
  </si>
  <si>
    <t>5.99</t>
  </si>
  <si>
    <t xml:space="preserve">6.05 </t>
  </si>
  <si>
    <t>50.00</t>
  </si>
  <si>
    <t>0.14</t>
  </si>
  <si>
    <t>5.86</t>
  </si>
  <si>
    <t xml:space="preserve">5.91 </t>
  </si>
  <si>
    <t>218.75</t>
  </si>
  <si>
    <t>0.98</t>
  </si>
  <si>
    <t>7.25</t>
  </si>
  <si>
    <t xml:space="preserve">7.54 </t>
  </si>
  <si>
    <t>1) Econtre o invervalo de confiança de 95% para o TOTAL POPULACIONAL do número de palmiteiros e para a MÉDIA POPULACIONAL para os demais atributos.</t>
  </si>
  <si>
    <t>2) Encontre o tamanho de amostra necessária para erro amostral aceitável de 10% para cada um dos atributos</t>
  </si>
  <si>
    <t>DESVIO P.</t>
  </si>
  <si>
    <t>MÉDIA</t>
  </si>
  <si>
    <t>V% FIXO</t>
  </si>
  <si>
    <t>tamanho da parcela (m²)</t>
  </si>
  <si>
    <t>C. var</t>
  </si>
  <si>
    <t>V(%) - MÉTODO DE FREESE</t>
  </si>
  <si>
    <t>I. Tamanho de Parcela pelo Método de Freese - Paulo Otávio Vieira de Menezes Lino - N°USP 9843341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</si>
</sst>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b/>
      <sz val="14"/>
      <name val="Times New Roman"/>
      <family val="1"/>
      <charset val="1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Densidade</a:t>
            </a:r>
            <a:r>
              <a:rPr lang="pt-BR" baseline="0"/>
              <a:t> de parcelas retângulares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V%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Sheet1!$H$9:$H$18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cat>
          <c:val>
            <c:numRef>
              <c:f>Sheet1!$J$9:$J$18</c:f>
              <c:numCache>
                <c:formatCode>General</c:formatCode>
                <c:ptCount val="10"/>
                <c:pt idx="0">
                  <c:v>70.283681736000062</c:v>
                </c:pt>
                <c:pt idx="1">
                  <c:v>49.698067962282742</c:v>
                </c:pt>
                <c:pt idx="2">
                  <c:v>40.578302569917611</c:v>
                </c:pt>
                <c:pt idx="3">
                  <c:v>35.141840868000031</c:v>
                </c:pt>
                <c:pt idx="4">
                  <c:v>31.431818014131309</c:v>
                </c:pt>
                <c:pt idx="5">
                  <c:v>28.693192916228256</c:v>
                </c:pt>
                <c:pt idx="6">
                  <c:v>26.564734728495509</c:v>
                </c:pt>
                <c:pt idx="7">
                  <c:v>24.849033981141371</c:v>
                </c:pt>
                <c:pt idx="8">
                  <c:v>23.427893912000016</c:v>
                </c:pt>
                <c:pt idx="9">
                  <c:v>22.225651662813732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7-4992-9FC4-75EB4A795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8094560"/>
        <c:axId val="308099480"/>
      </c:lineChart>
      <c:catAx>
        <c:axId val="308094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tamanho</a:t>
                </a:r>
                <a:r>
                  <a:rPr lang="pt-BR" baseline="0"/>
                  <a:t> da parcela (m²)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8099480"/>
        <c:crosses val="autoZero"/>
        <c:auto val="1"/>
        <c:lblAlgn val="ctr"/>
        <c:lblOffset val="100"/>
        <c:noMultiLvlLbl val="0"/>
      </c:catAx>
      <c:valAx>
        <c:axId val="308099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coeficiente</a:t>
                </a:r>
                <a:r>
                  <a:rPr lang="pt-BR" baseline="0"/>
                  <a:t> de variação %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8094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Área</a:t>
            </a:r>
            <a:r>
              <a:rPr lang="pt-BR" baseline="0"/>
              <a:t> basal de parcelas retangulares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V%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Sheet1!$H$9:$H$18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cat>
          <c:val>
            <c:numRef>
              <c:f>Sheet1!$K$9:$K$18</c:f>
              <c:numCache>
                <c:formatCode>General</c:formatCode>
                <c:ptCount val="10"/>
                <c:pt idx="0">
                  <c:v>59.996019576620149</c:v>
                </c:pt>
                <c:pt idx="1">
                  <c:v>42.423592286828971</c:v>
                </c:pt>
                <c:pt idx="2">
                  <c:v>34.638718052867702</c:v>
                </c:pt>
                <c:pt idx="3">
                  <c:v>29.998009788310075</c:v>
                </c:pt>
                <c:pt idx="4">
                  <c:v>26.831035630546161</c:v>
                </c:pt>
                <c:pt idx="5">
                  <c:v>24.493272426791634</c:v>
                </c:pt>
                <c:pt idx="6">
                  <c:v>22.676363921928516</c:v>
                </c:pt>
                <c:pt idx="7">
                  <c:v>21.211796143414485</c:v>
                </c:pt>
                <c:pt idx="8">
                  <c:v>19.998673192206716</c:v>
                </c:pt>
                <c:pt idx="9">
                  <c:v>18.972407240617066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E-420B-B70C-DE8B3DA8B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3172752"/>
        <c:axId val="513173736"/>
      </c:lineChart>
      <c:catAx>
        <c:axId val="51317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3173736"/>
        <c:crosses val="autoZero"/>
        <c:auto val="1"/>
        <c:lblAlgn val="ctr"/>
        <c:lblOffset val="100"/>
        <c:noMultiLvlLbl val="0"/>
      </c:catAx>
      <c:valAx>
        <c:axId val="513173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3172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Densidade</a:t>
            </a:r>
            <a:r>
              <a:rPr lang="pt-BR" baseline="0"/>
              <a:t> de parcelas circulares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V%</c:v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Sheet1!$H$9:$H$18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cat>
          <c:val>
            <c:numRef>
              <c:f>Sheet1!$L$9:$L$18</c:f>
              <c:numCache>
                <c:formatCode>General</c:formatCode>
                <c:ptCount val="10"/>
                <c:pt idx="0">
                  <c:v>50.582342652382344</c:v>
                </c:pt>
                <c:pt idx="1">
                  <c:v>35.767117497801088</c:v>
                </c:pt>
                <c:pt idx="2">
                  <c:v>29.203729146594831</c:v>
                </c:pt>
                <c:pt idx="3">
                  <c:v>25.291171326191172</c:v>
                </c:pt>
                <c:pt idx="4">
                  <c:v>22.621111326382785</c:v>
                </c:pt>
                <c:pt idx="5">
                  <c:v>20.650154915492433</c:v>
                </c:pt>
                <c:pt idx="6">
                  <c:v>19.118328484179848</c:v>
                </c:pt>
                <c:pt idx="7">
                  <c:v>17.883558748900544</c:v>
                </c:pt>
                <c:pt idx="8">
                  <c:v>16.860780884127447</c:v>
                </c:pt>
                <c:pt idx="9">
                  <c:v>15.995541216861085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A-4C65-80BE-3138D28B2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3081528"/>
        <c:axId val="543082184"/>
      </c:lineChart>
      <c:catAx>
        <c:axId val="543081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3082184"/>
        <c:crosses val="autoZero"/>
        <c:auto val="1"/>
        <c:lblAlgn val="ctr"/>
        <c:lblOffset val="100"/>
        <c:noMultiLvlLbl val="0"/>
      </c:catAx>
      <c:valAx>
        <c:axId val="543082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3081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Área</a:t>
            </a:r>
            <a:r>
              <a:rPr lang="pt-BR" baseline="0"/>
              <a:t> basal de parcelas circulares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V%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Sheet1!$H$9:$H$18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cat>
          <c:val>
            <c:numRef>
              <c:f>Sheet1!$M$9:$M$18</c:f>
              <c:numCache>
                <c:formatCode>General</c:formatCode>
                <c:ptCount val="10"/>
                <c:pt idx="0">
                  <c:v>57.741197492696664</c:v>
                </c:pt>
                <c:pt idx="1">
                  <c:v>40.829192300917484</c:v>
                </c:pt>
                <c:pt idx="2">
                  <c:v>33.33689591573976</c:v>
                </c:pt>
                <c:pt idx="3">
                  <c:v>28.870598746348332</c:v>
                </c:pt>
                <c:pt idx="4">
                  <c:v>25.82264853918203</c:v>
                </c:pt>
                <c:pt idx="5">
                  <c:v>23.572745165729707</c:v>
                </c:pt>
                <c:pt idx="6">
                  <c:v>21.824121281248807</c:v>
                </c:pt>
                <c:pt idx="7">
                  <c:v>20.414596150458742</c:v>
                </c:pt>
                <c:pt idx="8">
                  <c:v>19.247065830898887</c:v>
                </c:pt>
                <c:pt idx="9">
                  <c:v>18.259369890252511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6-4659-B604-9420D8CC7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3080544"/>
        <c:axId val="543080872"/>
      </c:lineChart>
      <c:catAx>
        <c:axId val="54308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3080872"/>
        <c:crosses val="autoZero"/>
        <c:auto val="1"/>
        <c:lblAlgn val="ctr"/>
        <c:lblOffset val="100"/>
        <c:noMultiLvlLbl val="0"/>
      </c:catAx>
      <c:valAx>
        <c:axId val="543080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308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5</xdr:col>
      <xdr:colOff>709799</xdr:colOff>
      <xdr:row>40</xdr:row>
      <xdr:rowOff>152400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124EA71-F935-4CC5-807C-D7605D4B8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719941</xdr:colOff>
      <xdr:row>24</xdr:row>
      <xdr:rowOff>1485</xdr:rowOff>
    </xdr:from>
    <xdr:to>
      <xdr:col>11</xdr:col>
      <xdr:colOff>690252</xdr:colOff>
      <xdr:row>41</xdr:row>
      <xdr:rowOff>10886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66C0D90-9748-4E23-B234-2BC0D5EB3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695200</xdr:colOff>
      <xdr:row>24</xdr:row>
      <xdr:rowOff>13855</xdr:rowOff>
    </xdr:from>
    <xdr:to>
      <xdr:col>17</xdr:col>
      <xdr:colOff>665512</xdr:colOff>
      <xdr:row>41</xdr:row>
      <xdr:rowOff>23256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157A401-7B55-4D20-B559-813018DC2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249876</xdr:colOff>
      <xdr:row>5</xdr:row>
      <xdr:rowOff>75706</xdr:rowOff>
    </xdr:from>
    <xdr:to>
      <xdr:col>21</xdr:col>
      <xdr:colOff>220188</xdr:colOff>
      <xdr:row>22</xdr:row>
      <xdr:rowOff>85107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1BE920E-29BF-44DF-A3D4-C5C38F00A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7"/>
  <sheetViews>
    <sheetView tabSelected="1" zoomScale="77" zoomScaleNormal="77" workbookViewId="0"/>
  </sheetViews>
  <sheetFormatPr defaultColWidth="11.5703125" defaultRowHeight="12.75" x14ac:dyDescent="0.2"/>
  <sheetData>
    <row r="1" spans="1:15" s="3" customFormat="1" ht="18.75" x14ac:dyDescent="0.25">
      <c r="A1" s="2" t="s">
        <v>159</v>
      </c>
    </row>
    <row r="2" spans="1:15" s="3" customFormat="1" ht="15.75" x14ac:dyDescent="0.25">
      <c r="A2" s="4"/>
    </row>
    <row r="3" spans="1:15" ht="23.85" customHeight="1" x14ac:dyDescent="0.2">
      <c r="A3" s="1" t="s">
        <v>0</v>
      </c>
      <c r="B3" s="1"/>
      <c r="C3" s="1"/>
      <c r="D3" s="1"/>
      <c r="E3" s="1"/>
      <c r="F3" s="1"/>
      <c r="G3" s="1"/>
      <c r="H3" s="1"/>
    </row>
    <row r="4" spans="1:15" ht="12.75" customHeight="1" x14ac:dyDescent="0.2">
      <c r="A4" s="1" t="s">
        <v>1</v>
      </c>
      <c r="B4" s="1"/>
      <c r="C4" s="1"/>
      <c r="D4" s="1"/>
      <c r="E4" s="1"/>
      <c r="F4" s="1"/>
      <c r="G4" s="1"/>
      <c r="H4" s="1"/>
    </row>
    <row r="7" spans="1:15" x14ac:dyDescent="0.2">
      <c r="A7" t="s">
        <v>2</v>
      </c>
      <c r="E7" t="s">
        <v>3</v>
      </c>
      <c r="H7" t="s">
        <v>156</v>
      </c>
      <c r="J7" t="s">
        <v>158</v>
      </c>
    </row>
    <row r="8" spans="1:15" x14ac:dyDescent="0.2">
      <c r="A8" s="5" t="s">
        <v>4</v>
      </c>
      <c r="B8" s="5" t="s">
        <v>5</v>
      </c>
      <c r="E8" s="5" t="s">
        <v>4</v>
      </c>
      <c r="F8" s="5" t="s">
        <v>5</v>
      </c>
      <c r="O8" t="s">
        <v>157</v>
      </c>
    </row>
    <row r="9" spans="1:15" x14ac:dyDescent="0.2">
      <c r="A9" s="6">
        <v>1880</v>
      </c>
      <c r="B9" s="6">
        <v>45.93</v>
      </c>
      <c r="E9" s="6">
        <v>1000</v>
      </c>
      <c r="F9" s="6">
        <v>28.39</v>
      </c>
      <c r="H9">
        <v>100</v>
      </c>
      <c r="J9">
        <f>$A$22*SQRT(500/H9)</f>
        <v>70.283681736000062</v>
      </c>
      <c r="K9">
        <f>$B$22*SQRT(500/H9)</f>
        <v>59.996019576620149</v>
      </c>
      <c r="L9">
        <f>$E$22*SQRT(500/H9)</f>
        <v>50.582342652382344</v>
      </c>
      <c r="M9">
        <f>$F$22*SQRT(500/H9)</f>
        <v>57.741197492696664</v>
      </c>
      <c r="O9">
        <v>0</v>
      </c>
    </row>
    <row r="10" spans="1:15" x14ac:dyDescent="0.2">
      <c r="A10" s="6">
        <v>1300</v>
      </c>
      <c r="B10" s="6">
        <v>47.89</v>
      </c>
      <c r="E10" s="6">
        <v>2060</v>
      </c>
      <c r="F10" s="6">
        <v>46.88</v>
      </c>
      <c r="H10">
        <v>200</v>
      </c>
      <c r="J10">
        <f t="shared" ref="J10:J18" si="0">$A$22*SQRT(500/H10)</f>
        <v>49.698067962282742</v>
      </c>
      <c r="K10">
        <f t="shared" ref="K10:K18" si="1">$B$22*SQRT(500/H10)</f>
        <v>42.423592286828971</v>
      </c>
      <c r="L10">
        <f t="shared" ref="L10:L18" si="2">$E$22*SQRT(500/H10)</f>
        <v>35.767117497801088</v>
      </c>
      <c r="M10">
        <f t="shared" ref="M10:M18" si="3">$F$22*SQRT(500/H10)</f>
        <v>40.829192300917484</v>
      </c>
      <c r="O10">
        <v>10</v>
      </c>
    </row>
    <row r="11" spans="1:15" x14ac:dyDescent="0.2">
      <c r="A11" s="6">
        <v>1400</v>
      </c>
      <c r="B11" s="6">
        <v>46.97</v>
      </c>
      <c r="E11" s="6">
        <v>2120</v>
      </c>
      <c r="F11" s="6">
        <v>54.3</v>
      </c>
      <c r="H11">
        <v>300</v>
      </c>
      <c r="J11">
        <f t="shared" si="0"/>
        <v>40.578302569917611</v>
      </c>
      <c r="K11">
        <f t="shared" si="1"/>
        <v>34.638718052867702</v>
      </c>
      <c r="L11">
        <f t="shared" si="2"/>
        <v>29.203729146594831</v>
      </c>
      <c r="M11">
        <f t="shared" si="3"/>
        <v>33.33689591573976</v>
      </c>
      <c r="O11">
        <v>20</v>
      </c>
    </row>
    <row r="12" spans="1:15" x14ac:dyDescent="0.2">
      <c r="A12" s="6">
        <v>1180</v>
      </c>
      <c r="B12" s="6">
        <v>39.5</v>
      </c>
      <c r="E12" s="6">
        <v>2080</v>
      </c>
      <c r="F12" s="6">
        <v>34.81</v>
      </c>
      <c r="H12">
        <v>400</v>
      </c>
      <c r="J12">
        <f t="shared" si="0"/>
        <v>35.141840868000031</v>
      </c>
      <c r="K12">
        <f t="shared" si="1"/>
        <v>29.998009788310075</v>
      </c>
      <c r="L12">
        <f t="shared" si="2"/>
        <v>25.291171326191172</v>
      </c>
      <c r="M12">
        <f t="shared" si="3"/>
        <v>28.870598746348332</v>
      </c>
      <c r="O12">
        <v>30</v>
      </c>
    </row>
    <row r="13" spans="1:15" x14ac:dyDescent="0.2">
      <c r="A13" s="6">
        <v>1400</v>
      </c>
      <c r="B13" s="6">
        <v>25.7</v>
      </c>
      <c r="E13" s="6">
        <v>1860</v>
      </c>
      <c r="F13" s="6">
        <v>50.51</v>
      </c>
      <c r="H13">
        <v>500</v>
      </c>
      <c r="J13">
        <f t="shared" si="0"/>
        <v>31.431818014131309</v>
      </c>
      <c r="K13">
        <f t="shared" si="1"/>
        <v>26.831035630546161</v>
      </c>
      <c r="L13">
        <f t="shared" si="2"/>
        <v>22.621111326382785</v>
      </c>
      <c r="M13">
        <f t="shared" si="3"/>
        <v>25.82264853918203</v>
      </c>
      <c r="O13">
        <v>40</v>
      </c>
    </row>
    <row r="14" spans="1:15" x14ac:dyDescent="0.2">
      <c r="A14" s="6">
        <v>1600</v>
      </c>
      <c r="B14" s="6">
        <v>38.39</v>
      </c>
      <c r="E14" s="6">
        <v>1740</v>
      </c>
      <c r="F14" s="6">
        <v>48.3</v>
      </c>
      <c r="H14">
        <v>600</v>
      </c>
      <c r="J14">
        <f t="shared" si="0"/>
        <v>28.693192916228256</v>
      </c>
      <c r="K14">
        <f t="shared" si="1"/>
        <v>24.493272426791634</v>
      </c>
      <c r="L14">
        <f t="shared" si="2"/>
        <v>20.650154915492433</v>
      </c>
      <c r="M14">
        <f t="shared" si="3"/>
        <v>23.572745165729707</v>
      </c>
      <c r="O14">
        <v>50</v>
      </c>
    </row>
    <row r="15" spans="1:15" x14ac:dyDescent="0.2">
      <c r="A15" s="6">
        <v>1180</v>
      </c>
      <c r="B15" s="6">
        <v>43.85</v>
      </c>
      <c r="E15" s="6">
        <v>1440</v>
      </c>
      <c r="F15" s="6">
        <v>44.59</v>
      </c>
      <c r="H15">
        <v>700</v>
      </c>
      <c r="J15">
        <f t="shared" si="0"/>
        <v>26.564734728495509</v>
      </c>
      <c r="K15">
        <f t="shared" si="1"/>
        <v>22.676363921928516</v>
      </c>
      <c r="L15">
        <f t="shared" si="2"/>
        <v>19.118328484179848</v>
      </c>
      <c r="M15">
        <f t="shared" si="3"/>
        <v>21.824121281248807</v>
      </c>
      <c r="O15">
        <v>60</v>
      </c>
    </row>
    <row r="16" spans="1:15" x14ac:dyDescent="0.2">
      <c r="A16" s="6">
        <v>1000</v>
      </c>
      <c r="B16" s="6">
        <v>21.37</v>
      </c>
      <c r="E16" s="6">
        <v>1220</v>
      </c>
      <c r="F16" s="6">
        <v>44.15</v>
      </c>
      <c r="H16">
        <v>800</v>
      </c>
      <c r="J16">
        <f t="shared" si="0"/>
        <v>24.849033981141371</v>
      </c>
      <c r="K16">
        <f t="shared" si="1"/>
        <v>21.211796143414485</v>
      </c>
      <c r="L16">
        <f t="shared" si="2"/>
        <v>17.883558748900544</v>
      </c>
      <c r="M16">
        <f t="shared" si="3"/>
        <v>20.414596150458742</v>
      </c>
      <c r="O16">
        <v>70</v>
      </c>
    </row>
    <row r="17" spans="1:15" x14ac:dyDescent="0.2">
      <c r="A17" s="6">
        <v>1780</v>
      </c>
      <c r="B17" s="6">
        <v>64.05</v>
      </c>
      <c r="E17" s="6">
        <v>1620</v>
      </c>
      <c r="F17" s="6">
        <v>47.37</v>
      </c>
      <c r="H17">
        <v>900</v>
      </c>
      <c r="J17">
        <f t="shared" si="0"/>
        <v>23.427893912000016</v>
      </c>
      <c r="K17">
        <f t="shared" si="1"/>
        <v>19.998673192206716</v>
      </c>
      <c r="L17">
        <f t="shared" si="2"/>
        <v>16.860780884127447</v>
      </c>
      <c r="M17">
        <f t="shared" si="3"/>
        <v>19.247065830898887</v>
      </c>
      <c r="O17">
        <v>80</v>
      </c>
    </row>
    <row r="18" spans="1:15" x14ac:dyDescent="0.2">
      <c r="A18" s="6">
        <v>2500</v>
      </c>
      <c r="B18" s="6">
        <v>45.23</v>
      </c>
      <c r="E18" s="6">
        <v>2180</v>
      </c>
      <c r="F18" s="6">
        <v>74.53</v>
      </c>
      <c r="H18">
        <v>1000</v>
      </c>
      <c r="J18">
        <f t="shared" si="0"/>
        <v>22.225651662813732</v>
      </c>
      <c r="K18">
        <f t="shared" si="1"/>
        <v>18.972407240617066</v>
      </c>
      <c r="L18">
        <f t="shared" si="2"/>
        <v>15.995541216861085</v>
      </c>
      <c r="M18">
        <f t="shared" si="3"/>
        <v>18.259369890252511</v>
      </c>
      <c r="O18">
        <v>90</v>
      </c>
    </row>
    <row r="20" spans="1:15" x14ac:dyDescent="0.2">
      <c r="A20" s="7">
        <f>STDEVA(A9:A18)</f>
        <v>440.0454521978383</v>
      </c>
      <c r="B20" s="7">
        <f>STDEVA(B9:B18)</f>
        <v>11.950543269845259</v>
      </c>
      <c r="C20" s="7"/>
      <c r="D20" s="7"/>
      <c r="E20" s="7">
        <f t="shared" ref="C20:F20" si="4">STDEVA(E9:E18)</f>
        <v>407.18000387489013</v>
      </c>
      <c r="F20" s="7">
        <f t="shared" si="4"/>
        <v>12.168923124089531</v>
      </c>
      <c r="G20" s="8" t="s">
        <v>153</v>
      </c>
    </row>
    <row r="21" spans="1:15" x14ac:dyDescent="0.2">
      <c r="A21" s="7">
        <f>MEDIAN(A9:A18)</f>
        <v>1400</v>
      </c>
      <c r="B21" s="7">
        <f t="shared" ref="B21:F21" si="5">MEDIAN(B9:B18)</f>
        <v>44.54</v>
      </c>
      <c r="C21" s="7"/>
      <c r="D21" s="7"/>
      <c r="E21" s="7">
        <f t="shared" si="5"/>
        <v>1800</v>
      </c>
      <c r="F21" s="7">
        <f t="shared" si="5"/>
        <v>47.125</v>
      </c>
      <c r="G21" s="8" t="s">
        <v>154</v>
      </c>
    </row>
    <row r="22" spans="1:15" x14ac:dyDescent="0.2">
      <c r="A22" s="7">
        <f>(A20*100)/A21</f>
        <v>31.431818014131309</v>
      </c>
      <c r="B22" s="7">
        <f t="shared" ref="B22:F22" si="6">(B20*100)/B21</f>
        <v>26.831035630546161</v>
      </c>
      <c r="C22" s="7"/>
      <c r="D22" s="7"/>
      <c r="E22" s="7">
        <f t="shared" si="6"/>
        <v>22.621111326382785</v>
      </c>
      <c r="F22" s="7">
        <f t="shared" si="6"/>
        <v>25.82264853918203</v>
      </c>
      <c r="G22" s="8" t="s">
        <v>155</v>
      </c>
    </row>
    <row r="51" spans="1:8" ht="18.75" x14ac:dyDescent="0.2">
      <c r="A51" s="2" t="s">
        <v>6</v>
      </c>
    </row>
    <row r="52" spans="1:8" ht="15.75" x14ac:dyDescent="0.2">
      <c r="A52" s="4"/>
    </row>
    <row r="53" spans="1:8" ht="23.85" customHeight="1" x14ac:dyDescent="0.2">
      <c r="A53" s="1" t="s">
        <v>7</v>
      </c>
      <c r="B53" s="1"/>
      <c r="C53" s="1"/>
      <c r="D53" s="1"/>
      <c r="E53" s="1"/>
      <c r="F53" s="1"/>
      <c r="G53" s="1"/>
      <c r="H53" s="1"/>
    </row>
    <row r="54" spans="1:8" ht="12.75" customHeight="1" x14ac:dyDescent="0.2">
      <c r="A54" s="1" t="s">
        <v>8</v>
      </c>
      <c r="B54" s="1"/>
      <c r="C54" s="1"/>
      <c r="D54" s="1"/>
      <c r="E54" s="1"/>
      <c r="F54" s="1"/>
      <c r="G54" s="1"/>
      <c r="H54" s="1"/>
    </row>
    <row r="55" spans="1:8" ht="12.75" customHeight="1" x14ac:dyDescent="0.2">
      <c r="A55" s="1" t="s">
        <v>9</v>
      </c>
      <c r="B55" s="1"/>
      <c r="C55" s="1"/>
      <c r="D55" s="1"/>
      <c r="E55" s="1"/>
      <c r="F55" s="1"/>
      <c r="G55" s="1"/>
      <c r="H55" s="1"/>
    </row>
    <row r="56" spans="1:8" ht="12.75" customHeight="1" x14ac:dyDescent="0.2">
      <c r="A56" s="1" t="s">
        <v>10</v>
      </c>
      <c r="B56" s="1"/>
      <c r="C56" s="1"/>
      <c r="D56" s="1"/>
      <c r="E56" s="1"/>
      <c r="F56" s="1"/>
      <c r="G56" s="1"/>
    </row>
    <row r="58" spans="1:8" x14ac:dyDescent="0.2">
      <c r="B58" s="5" t="s">
        <v>11</v>
      </c>
      <c r="C58" s="5" t="s">
        <v>12</v>
      </c>
      <c r="D58" s="5" t="s">
        <v>13</v>
      </c>
      <c r="E58" s="5" t="s">
        <v>14</v>
      </c>
      <c r="F58" s="5" t="s">
        <v>15</v>
      </c>
    </row>
    <row r="59" spans="1:8" x14ac:dyDescent="0.2">
      <c r="B59" s="5"/>
      <c r="C59" s="5" t="s">
        <v>16</v>
      </c>
      <c r="D59" s="5" t="s">
        <v>17</v>
      </c>
      <c r="E59" s="5" t="s">
        <v>18</v>
      </c>
      <c r="F59" s="5" t="s">
        <v>19</v>
      </c>
    </row>
    <row r="60" spans="1:8" x14ac:dyDescent="0.2">
      <c r="B60" s="5"/>
      <c r="C60" s="5" t="s">
        <v>20</v>
      </c>
      <c r="D60" s="5" t="s">
        <v>21</v>
      </c>
      <c r="E60" s="5" t="s">
        <v>22</v>
      </c>
      <c r="F60" s="5" t="s">
        <v>22</v>
      </c>
    </row>
    <row r="61" spans="1:8" x14ac:dyDescent="0.2">
      <c r="B61" s="6">
        <v>1004</v>
      </c>
      <c r="C61" s="6" t="s">
        <v>23</v>
      </c>
      <c r="D61" s="6" t="s">
        <v>24</v>
      </c>
      <c r="E61" s="6" t="s">
        <v>25</v>
      </c>
      <c r="F61" s="6" t="s">
        <v>26</v>
      </c>
    </row>
    <row r="62" spans="1:8" x14ac:dyDescent="0.2">
      <c r="B62" s="6">
        <v>1006</v>
      </c>
      <c r="C62" s="6" t="s">
        <v>27</v>
      </c>
      <c r="D62" s="6" t="s">
        <v>28</v>
      </c>
      <c r="E62" s="6" t="s">
        <v>29</v>
      </c>
      <c r="F62" s="6" t="s">
        <v>30</v>
      </c>
    </row>
    <row r="63" spans="1:8" x14ac:dyDescent="0.2">
      <c r="B63" s="6">
        <v>1007</v>
      </c>
      <c r="C63" s="6" t="s">
        <v>31</v>
      </c>
      <c r="D63" s="6" t="s">
        <v>32</v>
      </c>
      <c r="E63" s="6" t="s">
        <v>33</v>
      </c>
      <c r="F63" s="6" t="s">
        <v>34</v>
      </c>
    </row>
    <row r="64" spans="1:8" x14ac:dyDescent="0.2">
      <c r="B64" s="6">
        <v>1018</v>
      </c>
      <c r="C64" s="6" t="s">
        <v>35</v>
      </c>
      <c r="D64" s="6" t="s">
        <v>36</v>
      </c>
      <c r="E64" s="6" t="s">
        <v>37</v>
      </c>
      <c r="F64" s="6" t="s">
        <v>38</v>
      </c>
    </row>
    <row r="65" spans="2:6" x14ac:dyDescent="0.2">
      <c r="B65" s="6">
        <v>2003</v>
      </c>
      <c r="C65" s="6" t="s">
        <v>39</v>
      </c>
      <c r="D65" s="6" t="s">
        <v>40</v>
      </c>
      <c r="E65" s="6" t="s">
        <v>41</v>
      </c>
      <c r="F65" s="6" t="s">
        <v>42</v>
      </c>
    </row>
    <row r="66" spans="2:6" x14ac:dyDescent="0.2">
      <c r="B66" s="6">
        <v>2007</v>
      </c>
      <c r="C66" s="6" t="s">
        <v>43</v>
      </c>
      <c r="D66" s="6" t="s">
        <v>44</v>
      </c>
      <c r="E66" s="6" t="s">
        <v>45</v>
      </c>
      <c r="F66" s="6" t="s">
        <v>46</v>
      </c>
    </row>
    <row r="67" spans="2:6" x14ac:dyDescent="0.2">
      <c r="B67" s="6">
        <v>2012</v>
      </c>
      <c r="C67" s="6" t="s">
        <v>47</v>
      </c>
      <c r="D67" s="6" t="s">
        <v>48</v>
      </c>
      <c r="E67" s="6" t="s">
        <v>49</v>
      </c>
      <c r="F67" s="6" t="s">
        <v>50</v>
      </c>
    </row>
    <row r="68" spans="2:6" x14ac:dyDescent="0.2">
      <c r="B68" s="6">
        <v>2013</v>
      </c>
      <c r="C68" s="6" t="s">
        <v>51</v>
      </c>
      <c r="D68" s="6" t="s">
        <v>52</v>
      </c>
      <c r="E68" s="6" t="s">
        <v>53</v>
      </c>
      <c r="F68" s="6" t="s">
        <v>54</v>
      </c>
    </row>
    <row r="69" spans="2:6" x14ac:dyDescent="0.2">
      <c r="B69" s="6">
        <v>2017</v>
      </c>
      <c r="C69" s="6" t="s">
        <v>55</v>
      </c>
      <c r="D69" s="6" t="s">
        <v>56</v>
      </c>
      <c r="E69" s="6" t="s">
        <v>57</v>
      </c>
      <c r="F69" s="6" t="s">
        <v>58</v>
      </c>
    </row>
    <row r="70" spans="2:6" x14ac:dyDescent="0.2">
      <c r="B70" s="6">
        <v>3009</v>
      </c>
      <c r="C70" s="6" t="s">
        <v>59</v>
      </c>
      <c r="D70" s="6" t="s">
        <v>60</v>
      </c>
      <c r="E70" s="6" t="s">
        <v>61</v>
      </c>
      <c r="F70" s="6" t="s">
        <v>62</v>
      </c>
    </row>
    <row r="71" spans="2:6" x14ac:dyDescent="0.2">
      <c r="B71" s="6">
        <v>4009</v>
      </c>
      <c r="C71" s="6" t="s">
        <v>63</v>
      </c>
      <c r="D71" s="6" t="s">
        <v>64</v>
      </c>
      <c r="E71" s="6" t="s">
        <v>65</v>
      </c>
      <c r="F71" s="6" t="s">
        <v>66</v>
      </c>
    </row>
    <row r="72" spans="2:6" x14ac:dyDescent="0.2">
      <c r="B72" s="6">
        <v>4010</v>
      </c>
      <c r="C72" s="6" t="s">
        <v>67</v>
      </c>
      <c r="D72" s="6" t="s">
        <v>68</v>
      </c>
      <c r="E72" s="6" t="s">
        <v>69</v>
      </c>
      <c r="F72" s="6" t="s">
        <v>70</v>
      </c>
    </row>
    <row r="73" spans="2:6" x14ac:dyDescent="0.2">
      <c r="B73" s="6">
        <v>4011</v>
      </c>
      <c r="C73" s="6" t="s">
        <v>71</v>
      </c>
      <c r="D73" s="6" t="s">
        <v>72</v>
      </c>
      <c r="E73" s="6" t="s">
        <v>73</v>
      </c>
      <c r="F73" s="6" t="s">
        <v>74</v>
      </c>
    </row>
    <row r="74" spans="2:6" x14ac:dyDescent="0.2">
      <c r="B74" s="6">
        <v>4014</v>
      </c>
      <c r="C74" s="6" t="s">
        <v>75</v>
      </c>
      <c r="D74" s="6" t="s">
        <v>76</v>
      </c>
      <c r="E74" s="6" t="s">
        <v>77</v>
      </c>
      <c r="F74" s="6" t="s">
        <v>78</v>
      </c>
    </row>
    <row r="75" spans="2:6" x14ac:dyDescent="0.2">
      <c r="B75" s="6">
        <v>4016</v>
      </c>
      <c r="C75" s="6" t="s">
        <v>79</v>
      </c>
      <c r="D75" s="6" t="s">
        <v>80</v>
      </c>
      <c r="E75" s="6" t="s">
        <v>81</v>
      </c>
      <c r="F75" s="6" t="s">
        <v>82</v>
      </c>
    </row>
    <row r="76" spans="2:6" x14ac:dyDescent="0.2">
      <c r="B76" s="6">
        <v>1002</v>
      </c>
      <c r="C76" s="6" t="s">
        <v>83</v>
      </c>
      <c r="D76" s="6" t="s">
        <v>84</v>
      </c>
      <c r="E76" s="6" t="s">
        <v>85</v>
      </c>
      <c r="F76" s="6" t="s">
        <v>86</v>
      </c>
    </row>
    <row r="77" spans="2:6" x14ac:dyDescent="0.2">
      <c r="B77" s="6">
        <v>1003</v>
      </c>
      <c r="C77" s="6" t="s">
        <v>87</v>
      </c>
      <c r="D77" s="6" t="s">
        <v>88</v>
      </c>
      <c r="E77" s="6" t="s">
        <v>89</v>
      </c>
      <c r="F77" s="6" t="s">
        <v>90</v>
      </c>
    </row>
    <row r="78" spans="2:6" x14ac:dyDescent="0.2">
      <c r="B78" s="6">
        <v>1028</v>
      </c>
      <c r="C78" s="6" t="s">
        <v>91</v>
      </c>
      <c r="D78" s="6" t="s">
        <v>92</v>
      </c>
      <c r="E78" s="6" t="s">
        <v>93</v>
      </c>
      <c r="F78" s="6" t="s">
        <v>94</v>
      </c>
    </row>
    <row r="79" spans="2:6" x14ac:dyDescent="0.2">
      <c r="B79" s="6">
        <v>1031</v>
      </c>
      <c r="C79" s="6" t="s">
        <v>95</v>
      </c>
      <c r="D79" s="6" t="s">
        <v>96</v>
      </c>
      <c r="E79" s="6" t="s">
        <v>97</v>
      </c>
      <c r="F79" s="6" t="s">
        <v>98</v>
      </c>
    </row>
    <row r="80" spans="2:6" x14ac:dyDescent="0.2">
      <c r="B80" s="6">
        <v>2020</v>
      </c>
      <c r="C80" s="6" t="s">
        <v>99</v>
      </c>
      <c r="D80" s="6" t="s">
        <v>100</v>
      </c>
      <c r="E80" s="6" t="s">
        <v>101</v>
      </c>
      <c r="F80" s="6" t="s">
        <v>102</v>
      </c>
    </row>
    <row r="81" spans="1:8" x14ac:dyDescent="0.2">
      <c r="B81" s="6">
        <v>4002</v>
      </c>
      <c r="C81" s="6" t="s">
        <v>103</v>
      </c>
      <c r="D81" s="6" t="s">
        <v>104</v>
      </c>
      <c r="E81" s="6" t="s">
        <v>105</v>
      </c>
      <c r="F81" s="6" t="s">
        <v>106</v>
      </c>
    </row>
    <row r="82" spans="1:8" x14ac:dyDescent="0.2">
      <c r="B82" s="6">
        <v>1025</v>
      </c>
      <c r="C82" s="6" t="s">
        <v>71</v>
      </c>
      <c r="D82" s="6" t="s">
        <v>107</v>
      </c>
      <c r="E82" s="6" t="s">
        <v>108</v>
      </c>
      <c r="F82" s="6" t="s">
        <v>109</v>
      </c>
    </row>
    <row r="83" spans="1:8" x14ac:dyDescent="0.2">
      <c r="B83" s="6">
        <v>1026</v>
      </c>
      <c r="C83" s="6" t="s">
        <v>103</v>
      </c>
      <c r="D83" s="6" t="s">
        <v>110</v>
      </c>
      <c r="E83" s="6" t="s">
        <v>111</v>
      </c>
      <c r="F83" s="6" t="s">
        <v>112</v>
      </c>
    </row>
    <row r="84" spans="1:8" x14ac:dyDescent="0.2">
      <c r="B84" s="6">
        <v>2037</v>
      </c>
      <c r="C84" s="6" t="s">
        <v>113</v>
      </c>
      <c r="D84" s="6" t="s">
        <v>114</v>
      </c>
      <c r="E84" s="6" t="s">
        <v>115</v>
      </c>
      <c r="F84" s="6" t="s">
        <v>116</v>
      </c>
    </row>
    <row r="85" spans="1:8" x14ac:dyDescent="0.2">
      <c r="B85" s="6">
        <v>3004</v>
      </c>
      <c r="C85" s="6" t="s">
        <v>117</v>
      </c>
      <c r="D85" s="6" t="s">
        <v>118</v>
      </c>
      <c r="E85" s="6" t="s">
        <v>119</v>
      </c>
      <c r="F85" s="6" t="s">
        <v>120</v>
      </c>
    </row>
    <row r="86" spans="1:8" x14ac:dyDescent="0.2">
      <c r="B86" s="6">
        <v>3039</v>
      </c>
      <c r="C86" s="6" t="s">
        <v>121</v>
      </c>
      <c r="D86" s="6" t="s">
        <v>122</v>
      </c>
      <c r="E86" s="6" t="s">
        <v>123</v>
      </c>
      <c r="F86" s="6" t="s">
        <v>124</v>
      </c>
    </row>
    <row r="87" spans="1:8" x14ac:dyDescent="0.2">
      <c r="B87" s="6">
        <v>3063</v>
      </c>
      <c r="C87" s="6" t="s">
        <v>125</v>
      </c>
      <c r="D87" s="6" t="s">
        <v>126</v>
      </c>
      <c r="E87" s="6" t="s">
        <v>121</v>
      </c>
      <c r="F87" s="6" t="s">
        <v>127</v>
      </c>
    </row>
    <row r="88" spans="1:8" x14ac:dyDescent="0.2">
      <c r="B88" s="6">
        <v>4017</v>
      </c>
      <c r="C88" s="6" t="s">
        <v>128</v>
      </c>
      <c r="D88" s="6" t="s">
        <v>129</v>
      </c>
      <c r="E88" s="6" t="s">
        <v>130</v>
      </c>
      <c r="F88" s="6" t="s">
        <v>124</v>
      </c>
    </row>
    <row r="89" spans="1:8" x14ac:dyDescent="0.2">
      <c r="B89" s="6">
        <v>4018</v>
      </c>
      <c r="C89" s="6" t="s">
        <v>75</v>
      </c>
      <c r="D89" s="6" t="s">
        <v>76</v>
      </c>
      <c r="E89" s="6" t="s">
        <v>131</v>
      </c>
      <c r="F89" s="6" t="s">
        <v>132</v>
      </c>
    </row>
    <row r="90" spans="1:8" x14ac:dyDescent="0.2">
      <c r="B90" s="6">
        <v>1029</v>
      </c>
      <c r="C90" s="6" t="s">
        <v>95</v>
      </c>
      <c r="D90" s="6" t="s">
        <v>133</v>
      </c>
      <c r="E90" s="6" t="s">
        <v>134</v>
      </c>
      <c r="F90" s="6" t="s">
        <v>135</v>
      </c>
    </row>
    <row r="91" spans="1:8" x14ac:dyDescent="0.2">
      <c r="B91" s="6">
        <v>2026</v>
      </c>
      <c r="C91" s="6" t="s">
        <v>136</v>
      </c>
      <c r="D91" s="6" t="s">
        <v>137</v>
      </c>
      <c r="E91" s="6" t="s">
        <v>138</v>
      </c>
      <c r="F91" s="6" t="s">
        <v>139</v>
      </c>
    </row>
    <row r="92" spans="1:8" x14ac:dyDescent="0.2">
      <c r="B92" s="6">
        <v>2029</v>
      </c>
      <c r="C92" s="6" t="s">
        <v>128</v>
      </c>
      <c r="D92" s="6" t="s">
        <v>140</v>
      </c>
      <c r="E92" s="6" t="s">
        <v>141</v>
      </c>
      <c r="F92" s="6" t="s">
        <v>142</v>
      </c>
    </row>
    <row r="93" spans="1:8" x14ac:dyDescent="0.2">
      <c r="B93" s="6">
        <v>2035</v>
      </c>
      <c r="C93" s="6" t="s">
        <v>143</v>
      </c>
      <c r="D93" s="6" t="s">
        <v>144</v>
      </c>
      <c r="E93" s="6" t="s">
        <v>145</v>
      </c>
      <c r="F93" s="6" t="s">
        <v>146</v>
      </c>
    </row>
    <row r="94" spans="1:8" x14ac:dyDescent="0.2">
      <c r="B94" s="6">
        <v>3042</v>
      </c>
      <c r="C94" s="6" t="s">
        <v>147</v>
      </c>
      <c r="D94" s="6" t="s">
        <v>148</v>
      </c>
      <c r="E94" s="6" t="s">
        <v>149</v>
      </c>
      <c r="F94" s="6" t="s">
        <v>150</v>
      </c>
    </row>
    <row r="96" spans="1:8" ht="23.85" customHeight="1" x14ac:dyDescent="0.2">
      <c r="A96" s="1" t="s">
        <v>151</v>
      </c>
      <c r="B96" s="1"/>
      <c r="C96" s="1"/>
      <c r="D96" s="1"/>
      <c r="E96" s="1"/>
      <c r="F96" s="1"/>
      <c r="G96" s="1"/>
      <c r="H96" s="1"/>
    </row>
    <row r="97" spans="1:8" ht="12.75" customHeight="1" x14ac:dyDescent="0.2">
      <c r="A97" s="1" t="s">
        <v>152</v>
      </c>
      <c r="B97" s="1"/>
      <c r="C97" s="1"/>
      <c r="D97" s="1"/>
      <c r="E97" s="1"/>
      <c r="F97" s="1"/>
      <c r="G97" s="1"/>
      <c r="H97" s="1"/>
    </row>
  </sheetData>
  <mergeCells count="8">
    <mergeCell ref="A56:G56"/>
    <mergeCell ref="A96:H96"/>
    <mergeCell ref="A97:H97"/>
    <mergeCell ref="A3:H3"/>
    <mergeCell ref="A4:H4"/>
    <mergeCell ref="A53:H53"/>
    <mergeCell ref="A54:H54"/>
    <mergeCell ref="A55:H55"/>
  </mergeCells>
  <pageMargins left="0.78749999999999998" right="0.18263888888888899" top="1.3305555555555599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Roman,Regular"&amp;16LCF0510 inventario Florestal - 2021
Aula 08 - Exercicios</oddHeader>
    <oddFooter>&amp;C&amp;"Times New Roman,Regular"&amp;12Page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55119</dc:creator>
  <dc:description/>
  <cp:lastModifiedBy>55119</cp:lastModifiedBy>
  <cp:revision>11</cp:revision>
  <dcterms:created xsi:type="dcterms:W3CDTF">2021-10-07T15:22:39Z</dcterms:created>
  <dcterms:modified xsi:type="dcterms:W3CDTF">2021-10-25T18:26:49Z</dcterms:modified>
  <dc:language>pt-BR</dc:language>
</cp:coreProperties>
</file>