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athalia\Esalq\Floresta\6 ano\2 sem\"/>
    </mc:Choice>
  </mc:AlternateContent>
  <xr:revisionPtr revIDLastSave="0" documentId="8_{93B44141-E0B1-4733-A441-B6177F7F506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Planilha1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W10" i="2" l="1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9" i="2"/>
  <c r="U9" i="2"/>
  <c r="U10" i="2" s="1"/>
  <c r="T9" i="2"/>
  <c r="O9" i="2"/>
  <c r="N9" i="2"/>
  <c r="O10" i="2" s="1"/>
  <c r="I9" i="2"/>
  <c r="H9" i="2"/>
  <c r="C9" i="2"/>
  <c r="B9" i="2"/>
  <c r="C10" i="2" s="1"/>
  <c r="I10" i="2" l="1"/>
  <c r="E10" i="2"/>
  <c r="E27" i="2"/>
  <c r="E25" i="2"/>
  <c r="E23" i="2"/>
  <c r="E21" i="2"/>
  <c r="E19" i="2"/>
  <c r="E17" i="2"/>
  <c r="E15" i="2"/>
  <c r="E13" i="2"/>
  <c r="E11" i="2"/>
  <c r="E9" i="2"/>
  <c r="E26" i="2"/>
  <c r="E24" i="2"/>
  <c r="E22" i="2"/>
  <c r="E20" i="2"/>
  <c r="E18" i="2"/>
  <c r="E16" i="2"/>
  <c r="E14" i="2"/>
  <c r="E12" i="2"/>
  <c r="K27" i="2"/>
  <c r="K25" i="2"/>
  <c r="K23" i="2"/>
  <c r="K21" i="2"/>
  <c r="K19" i="2"/>
  <c r="K17" i="2"/>
  <c r="K15" i="2"/>
  <c r="K13" i="2"/>
  <c r="K11" i="2"/>
  <c r="K26" i="2"/>
  <c r="K24" i="2"/>
  <c r="K22" i="2"/>
  <c r="K20" i="2"/>
  <c r="K18" i="2"/>
  <c r="K16" i="2"/>
  <c r="K14" i="2"/>
  <c r="K12" i="2"/>
  <c r="K10" i="2"/>
  <c r="K9" i="2"/>
</calcChain>
</file>

<file path=xl/sharedStrings.xml><?xml version="1.0" encoding="utf-8"?>
<sst xmlns="http://schemas.openxmlformats.org/spreadsheetml/2006/main" count="44" uniqueCount="25">
  <si>
    <t>I. Tamanho de Parcela pelo Método de Freese</t>
  </si>
  <si>
    <t xml:space="preserve">Utilizando as informações da tabela abaixo encontre o tamanho ótimo de parcela pelo método da aproximação de Freese.  </t>
  </si>
  <si>
    <t>Calcule o tamanho ótimo para os seguintes atributos: a densidade de estande (1/ha), a área basal (m2\ha).</t>
  </si>
  <si>
    <t>Parcelas Retangulares de 500 m²</t>
  </si>
  <si>
    <t>V% Densidade de Estande</t>
  </si>
  <si>
    <t>V% Área Basal</t>
  </si>
  <si>
    <t>Densidade</t>
  </si>
  <si>
    <t>Desv.</t>
  </si>
  <si>
    <t>Média</t>
  </si>
  <si>
    <t>T</t>
  </si>
  <si>
    <t>V%</t>
  </si>
  <si>
    <t>Área basal</t>
  </si>
  <si>
    <t xml:space="preserve">V%* </t>
  </si>
  <si>
    <t>V%*</t>
  </si>
  <si>
    <t>Parcelas Circulares de 500 m²</t>
  </si>
  <si>
    <t>Retangulares</t>
  </si>
  <si>
    <t>Circulares</t>
  </si>
  <si>
    <t>V% 1</t>
  </si>
  <si>
    <t>V% 2</t>
  </si>
  <si>
    <t>V% 3</t>
  </si>
  <si>
    <t>V% 4</t>
  </si>
  <si>
    <t>D. Estande (V%1)</t>
  </si>
  <si>
    <t>Área Basal (V%2)</t>
  </si>
  <si>
    <t>D. Estande (V%3)</t>
  </si>
  <si>
    <t>Área Basal (V%4)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</si>
</sst>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1" x14ac:knownFonts="1">
    <font>
      <sz val="10"/>
      <name val="Arial"/>
      <family val="2"/>
      <charset val="1"/>
    </font>
    <font>
      <sz val="10"/>
      <name val="Arial"/>
    </font>
    <font>
      <b/>
      <sz val="14"/>
      <name val="Times New Roman"/>
      <family val="1"/>
      <charset val="1"/>
    </font>
    <font>
      <b/>
      <sz val="12"/>
      <name val="Arial"/>
      <family val="2"/>
      <charset val="1"/>
    </font>
    <font>
      <b/>
      <sz val="11"/>
      <color theme="1"/>
      <name val="Calibri"/>
      <family val="2"/>
      <scheme val="minor"/>
    </font>
    <font>
      <sz val="10"/>
      <color theme="1"/>
      <name val="Lato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9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Comparação</a:t>
            </a:r>
            <a:r>
              <a:rPr lang="pt-BR" baseline="0"/>
              <a:t> do tamanho das parcelas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Planilha1!$Z$7</c:f>
              <c:strCache>
                <c:ptCount val="1"/>
                <c:pt idx="0">
                  <c:v>D. Estande (V%1)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Planilha1!$Y$8:$Y$27</c15:sqref>
                  </c15:fullRef>
                </c:ext>
              </c:extLst>
              <c:f>Planilha1!$Y$9:$Y$27</c:f>
              <c:strCache>
                <c:ptCount val="1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  <c:pt idx="9">
                  <c:v>550</c:v>
                </c:pt>
                <c:pt idx="10">
                  <c:v>600</c:v>
                </c:pt>
                <c:pt idx="11">
                  <c:v>650</c:v>
                </c:pt>
                <c:pt idx="12">
                  <c:v>700</c:v>
                </c:pt>
                <c:pt idx="13">
                  <c:v>750</c:v>
                </c:pt>
                <c:pt idx="14">
                  <c:v>800</c:v>
                </c:pt>
                <c:pt idx="15">
                  <c:v>850</c:v>
                </c:pt>
                <c:pt idx="16">
                  <c:v>900</c:v>
                </c:pt>
                <c:pt idx="17">
                  <c:v>950</c:v>
                </c:pt>
                <c:pt idx="18">
                  <c:v>1000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Planilha1!$Z$8:$Z$27</c15:sqref>
                  </c15:fullRef>
                </c:ext>
              </c:extLst>
              <c:f>Planilha1!$Z$9:$Z$27</c:f>
              <c:numCache>
                <c:formatCode>0.000</c:formatCode>
                <c:ptCount val="19"/>
                <c:pt idx="0">
                  <c:v>64.649904356373241</c:v>
                </c:pt>
                <c:pt idx="1">
                  <c:v>52.786425864283252</c:v>
                </c:pt>
                <c:pt idx="2">
                  <c:v>45.714385773453238</c:v>
                </c:pt>
                <c:pt idx="3">
                  <c:v>40.888189655636296</c:v>
                </c:pt>
                <c:pt idx="4">
                  <c:v>37.32563968323565</c:v>
                </c:pt>
                <c:pt idx="5">
                  <c:v>34.556827455607532</c:v>
                </c:pt>
                <c:pt idx="6">
                  <c:v>32.324952178186621</c:v>
                </c:pt>
                <c:pt idx="7">
                  <c:v>30.47625718230216</c:v>
                </c:pt>
                <c:pt idx="8">
                  <c:v>28.91231617594207</c:v>
                </c:pt>
                <c:pt idx="9">
                  <c:v>27.566811842200948</c:v>
                </c:pt>
                <c:pt idx="10">
                  <c:v>26.393212932141626</c:v>
                </c:pt>
                <c:pt idx="11">
                  <c:v>25.357778758850333</c:v>
                </c:pt>
                <c:pt idx="12">
                  <c:v>24.435367030153554</c:v>
                </c:pt>
                <c:pt idx="13">
                  <c:v>23.606807304358089</c:v>
                </c:pt>
                <c:pt idx="14">
                  <c:v>22.857192886726619</c:v>
                </c:pt>
                <c:pt idx="15">
                  <c:v>22.174734253433058</c:v>
                </c:pt>
                <c:pt idx="16">
                  <c:v>21.549968118791078</c:v>
                </c:pt>
                <c:pt idx="17">
                  <c:v>20.975198721317483</c:v>
                </c:pt>
                <c:pt idx="18">
                  <c:v>20.444094827818148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D-4CA7-86A9-234215C76C13}"/>
            </c:ext>
          </c:extLst>
        </c:ser>
        <c:ser>
          <c:idx val="1"/>
          <c:order val="1"/>
          <c:tx>
            <c:strRef>
              <c:f>Planilha1!$AA$7</c:f>
              <c:strCache>
                <c:ptCount val="1"/>
                <c:pt idx="0">
                  <c:v>Área Basal (V%2)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Planilha1!$Y$8:$Y$27</c15:sqref>
                  </c15:fullRef>
                </c:ext>
              </c:extLst>
              <c:f>Planilha1!$Y$9:$Y$27</c:f>
              <c:strCache>
                <c:ptCount val="1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  <c:pt idx="9">
                  <c:v>550</c:v>
                </c:pt>
                <c:pt idx="10">
                  <c:v>600</c:v>
                </c:pt>
                <c:pt idx="11">
                  <c:v>650</c:v>
                </c:pt>
                <c:pt idx="12">
                  <c:v>700</c:v>
                </c:pt>
                <c:pt idx="13">
                  <c:v>750</c:v>
                </c:pt>
                <c:pt idx="14">
                  <c:v>800</c:v>
                </c:pt>
                <c:pt idx="15">
                  <c:v>850</c:v>
                </c:pt>
                <c:pt idx="16">
                  <c:v>900</c:v>
                </c:pt>
                <c:pt idx="17">
                  <c:v>950</c:v>
                </c:pt>
                <c:pt idx="18">
                  <c:v>1000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Planilha1!$AA$8:$AA$27</c15:sqref>
                  </c15:fullRef>
                </c:ext>
              </c:extLst>
              <c:f>Planilha1!$AA$9:$AA$27</c:f>
              <c:numCache>
                <c:formatCode>0.000</c:formatCode>
                <c:ptCount val="19"/>
                <c:pt idx="0">
                  <c:v>63.794468867997054</c:v>
                </c:pt>
                <c:pt idx="1">
                  <c:v>52.087965712819859</c:v>
                </c:pt>
                <c:pt idx="2">
                  <c:v>45.109501538754813</c:v>
                </c:pt>
                <c:pt idx="3">
                  <c:v>40.347164748714853</c:v>
                </c:pt>
                <c:pt idx="4">
                  <c:v>36.831753773747302</c:v>
                </c:pt>
                <c:pt idx="5">
                  <c:v>34.099577953608772</c:v>
                </c:pt>
                <c:pt idx="6">
                  <c:v>31.897234433998527</c:v>
                </c:pt>
                <c:pt idx="7">
                  <c:v>30.073001025836543</c:v>
                </c:pt>
                <c:pt idx="8">
                  <c:v>28.529753795467094</c:v>
                </c:pt>
                <c:pt idx="9">
                  <c:v>27.202052924365322</c:v>
                </c:pt>
                <c:pt idx="10">
                  <c:v>26.043982856409929</c:v>
                </c:pt>
                <c:pt idx="11">
                  <c:v>25.022249355169567</c:v>
                </c:pt>
                <c:pt idx="12">
                  <c:v>24.112042806596058</c:v>
                </c:pt>
                <c:pt idx="13">
                  <c:v>23.294446428708696</c:v>
                </c:pt>
                <c:pt idx="14">
                  <c:v>22.554750769377407</c:v>
                </c:pt>
                <c:pt idx="15">
                  <c:v>21.881322301558644</c:v>
                </c:pt>
                <c:pt idx="16">
                  <c:v>21.264822955999019</c:v>
                </c:pt>
                <c:pt idx="17">
                  <c:v>20.69765880009734</c:v>
                </c:pt>
                <c:pt idx="18">
                  <c:v>20.173582374357427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D-4CA7-86A9-234215C76C13}"/>
            </c:ext>
          </c:extLst>
        </c:ser>
        <c:ser>
          <c:idx val="2"/>
          <c:order val="2"/>
          <c:tx>
            <c:strRef>
              <c:f>Planilha1!$AB$7</c:f>
              <c:strCache>
                <c:ptCount val="1"/>
                <c:pt idx="0">
                  <c:v>D. Estande (V%3)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Planilha1!$Y$8:$Y$27</c15:sqref>
                  </c15:fullRef>
                </c:ext>
              </c:extLst>
              <c:f>Planilha1!$Y$9:$Y$27</c:f>
              <c:strCache>
                <c:ptCount val="1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  <c:pt idx="9">
                  <c:v>550</c:v>
                </c:pt>
                <c:pt idx="10">
                  <c:v>600</c:v>
                </c:pt>
                <c:pt idx="11">
                  <c:v>650</c:v>
                </c:pt>
                <c:pt idx="12">
                  <c:v>700</c:v>
                </c:pt>
                <c:pt idx="13">
                  <c:v>750</c:v>
                </c:pt>
                <c:pt idx="14">
                  <c:v>800</c:v>
                </c:pt>
                <c:pt idx="15">
                  <c:v>850</c:v>
                </c:pt>
                <c:pt idx="16">
                  <c:v>900</c:v>
                </c:pt>
                <c:pt idx="17">
                  <c:v>950</c:v>
                </c:pt>
                <c:pt idx="18">
                  <c:v>1000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Planilha1!$AB$8:$AB$27</c15:sqref>
                  </c15:fullRef>
                </c:ext>
              </c:extLst>
              <c:f>Planilha1!$AB$9:$AB$27</c:f>
              <c:numCache>
                <c:formatCode>0.000</c:formatCode>
                <c:ptCount val="19"/>
                <c:pt idx="0">
                  <c:v>52.568254488619061</c:v>
                </c:pt>
                <c:pt idx="1">
                  <c:v>42.921800055296053</c:v>
                </c:pt>
                <c:pt idx="2">
                  <c:v>37.171369224042706</c:v>
                </c:pt>
                <c:pt idx="3">
                  <c:v>33.247083360681238</c:v>
                </c:pt>
                <c:pt idx="4">
                  <c:v>30.350295879832967</c:v>
                </c:pt>
                <c:pt idx="5">
                  <c:v>28.098913959593414</c:v>
                </c:pt>
                <c:pt idx="6">
                  <c:v>26.284127244309531</c:v>
                </c:pt>
                <c:pt idx="7">
                  <c:v>24.780912816028472</c:v>
                </c:pt>
                <c:pt idx="8">
                  <c:v>23.509238099012133</c:v>
                </c:pt>
                <c:pt idx="9">
                  <c:v>22.415179029075237</c:v>
                </c:pt>
                <c:pt idx="10">
                  <c:v>21.460900027648027</c:v>
                </c:pt>
                <c:pt idx="11">
                  <c:v>20.61896580253693</c:v>
                </c:pt>
                <c:pt idx="12">
                  <c:v>19.868932604805849</c:v>
                </c:pt>
                <c:pt idx="13">
                  <c:v>19.19521252805924</c:v>
                </c:pt>
                <c:pt idx="14">
                  <c:v>18.585684612021353</c:v>
                </c:pt>
                <c:pt idx="15">
                  <c:v>18.030762536419015</c:v>
                </c:pt>
                <c:pt idx="16">
                  <c:v>17.522751496206354</c:v>
                </c:pt>
                <c:pt idx="17">
                  <c:v>17.055393899014739</c:v>
                </c:pt>
                <c:pt idx="18">
                  <c:v>16.623541680340619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CD-4CA7-86A9-234215C76C13}"/>
            </c:ext>
          </c:extLst>
        </c:ser>
        <c:ser>
          <c:idx val="3"/>
          <c:order val="3"/>
          <c:tx>
            <c:strRef>
              <c:f>Planilha1!$AC$7</c:f>
              <c:strCache>
                <c:ptCount val="1"/>
                <c:pt idx="0">
                  <c:v>Área Basal (V%4)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Planilha1!$Y$8:$Y$27</c15:sqref>
                  </c15:fullRef>
                </c:ext>
              </c:extLst>
              <c:f>Planilha1!$Y$9:$Y$27</c:f>
              <c:strCache>
                <c:ptCount val="1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  <c:pt idx="9">
                  <c:v>550</c:v>
                </c:pt>
                <c:pt idx="10">
                  <c:v>600</c:v>
                </c:pt>
                <c:pt idx="11">
                  <c:v>650</c:v>
                </c:pt>
                <c:pt idx="12">
                  <c:v>700</c:v>
                </c:pt>
                <c:pt idx="13">
                  <c:v>750</c:v>
                </c:pt>
                <c:pt idx="14">
                  <c:v>800</c:v>
                </c:pt>
                <c:pt idx="15">
                  <c:v>850</c:v>
                </c:pt>
                <c:pt idx="16">
                  <c:v>900</c:v>
                </c:pt>
                <c:pt idx="17">
                  <c:v>950</c:v>
                </c:pt>
                <c:pt idx="18">
                  <c:v>1000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Planilha1!$AC$8:$AC$27</c15:sqref>
                  </c15:fullRef>
                </c:ext>
              </c:extLst>
              <c:f>Planilha1!$AC$9:$AC$27</c:f>
              <c:numCache>
                <c:formatCode>0.000</c:formatCode>
                <c:ptCount val="19"/>
                <c:pt idx="0">
                  <c:v>57.426797202442437</c:v>
                </c:pt>
                <c:pt idx="1">
                  <c:v>46.888783569424149</c:v>
                </c:pt>
                <c:pt idx="2">
                  <c:v>40.606877723671701</c:v>
                </c:pt>
                <c:pt idx="3">
                  <c:v>36.319895577660738</c:v>
                </c:pt>
                <c:pt idx="4">
                  <c:v>33.155376823528186</c:v>
                </c:pt>
                <c:pt idx="5">
                  <c:v>30.695914278755403</c:v>
                </c:pt>
                <c:pt idx="6">
                  <c:v>28.713398601221218</c:v>
                </c:pt>
                <c:pt idx="7">
                  <c:v>27.071251815781135</c:v>
                </c:pt>
                <c:pt idx="8">
                  <c:v>25.682044454951207</c:v>
                </c:pt>
                <c:pt idx="9">
                  <c:v>24.486868603138184</c:v>
                </c:pt>
                <c:pt idx="10">
                  <c:v>23.444391784712074</c:v>
                </c:pt>
                <c:pt idx="11">
                  <c:v>22.524643041414578</c:v>
                </c:pt>
                <c:pt idx="12">
                  <c:v>21.705289141228917</c:v>
                </c:pt>
                <c:pt idx="13">
                  <c:v>20.969301488701525</c:v>
                </c:pt>
                <c:pt idx="14">
                  <c:v>20.303438861835851</c:v>
                </c:pt>
                <c:pt idx="15">
                  <c:v>19.697228938969324</c:v>
                </c:pt>
                <c:pt idx="16">
                  <c:v>19.142265734147479</c:v>
                </c:pt>
                <c:pt idx="17">
                  <c:v>18.631713306336618</c:v>
                </c:pt>
                <c:pt idx="18">
                  <c:v>18.159947788830369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CD-4CA7-86A9-234215C76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2197967"/>
        <c:axId val="1012210031"/>
      </c:lineChart>
      <c:catAx>
        <c:axId val="1012197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12210031"/>
        <c:crosses val="autoZero"/>
        <c:auto val="1"/>
        <c:lblAlgn val="ctr"/>
        <c:lblOffset val="100"/>
        <c:noMultiLvlLbl val="0"/>
      </c:catAx>
      <c:valAx>
        <c:axId val="1012210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12197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381000</xdr:colOff>
      <xdr:row>6</xdr:row>
      <xdr:rowOff>66675</xdr:rowOff>
    </xdr:from>
    <xdr:to>
      <xdr:col>37</xdr:col>
      <xdr:colOff>76200</xdr:colOff>
      <xdr:row>23</xdr:row>
      <xdr:rowOff>19050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2B5DA65-8953-42FE-B939-499DF4CEF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Inv.Florestal_Ex1_18.10_Raissa_Sarto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elas Retangulares"/>
      <sheetName val="Parcelas Circulares"/>
      <sheetName val="Comparação"/>
    </sheetNames>
    <sheetDataSet>
      <sheetData sheetId="0"/>
      <sheetData sheetId="1"/>
      <sheetData sheetId="2">
        <row r="3">
          <cell r="B3" t="str">
            <v>T</v>
          </cell>
          <cell r="C3" t="str">
            <v>V% 1</v>
          </cell>
          <cell r="D3" t="str">
            <v>V% 2</v>
          </cell>
          <cell r="E3" t="str">
            <v>V% 3</v>
          </cell>
          <cell r="F3" t="str">
            <v>V% 4</v>
          </cell>
        </row>
        <row r="4">
          <cell r="B4">
            <v>100</v>
          </cell>
          <cell r="C4">
            <v>64.649904356373241</v>
          </cell>
          <cell r="D4">
            <v>63.794468867997054</v>
          </cell>
          <cell r="E4">
            <v>52.568254488619061</v>
          </cell>
          <cell r="F4">
            <v>57.426797202442437</v>
          </cell>
        </row>
        <row r="5">
          <cell r="B5">
            <v>150</v>
          </cell>
          <cell r="C5">
            <v>52.786425864283252</v>
          </cell>
          <cell r="D5">
            <v>52.087965712819859</v>
          </cell>
          <cell r="E5">
            <v>42.921800055296053</v>
          </cell>
          <cell r="F5">
            <v>46.888783569424149</v>
          </cell>
        </row>
        <row r="6">
          <cell r="B6">
            <v>200</v>
          </cell>
          <cell r="C6">
            <v>45.714385773453238</v>
          </cell>
          <cell r="D6">
            <v>45.109501538754813</v>
          </cell>
          <cell r="E6">
            <v>37.171369224042706</v>
          </cell>
          <cell r="F6">
            <v>40.606877723671701</v>
          </cell>
        </row>
        <row r="7">
          <cell r="B7">
            <v>250</v>
          </cell>
          <cell r="C7">
            <v>40.888189655636296</v>
          </cell>
          <cell r="D7">
            <v>40.347164748714853</v>
          </cell>
          <cell r="E7">
            <v>33.247083360681238</v>
          </cell>
          <cell r="F7">
            <v>36.319895577660738</v>
          </cell>
        </row>
        <row r="8">
          <cell r="B8">
            <v>300</v>
          </cell>
          <cell r="C8">
            <v>37.32563968323565</v>
          </cell>
          <cell r="D8">
            <v>36.831753773747302</v>
          </cell>
          <cell r="E8">
            <v>30.350295879832967</v>
          </cell>
          <cell r="F8">
            <v>33.155376823528186</v>
          </cell>
        </row>
        <row r="9">
          <cell r="B9">
            <v>350</v>
          </cell>
          <cell r="C9">
            <v>34.556827455607532</v>
          </cell>
          <cell r="D9">
            <v>34.099577953608772</v>
          </cell>
          <cell r="E9">
            <v>28.098913959593414</v>
          </cell>
          <cell r="F9">
            <v>30.695914278755403</v>
          </cell>
        </row>
        <row r="10">
          <cell r="B10">
            <v>400</v>
          </cell>
          <cell r="C10">
            <v>32.324952178186621</v>
          </cell>
          <cell r="D10">
            <v>31.897234433998527</v>
          </cell>
          <cell r="E10">
            <v>26.284127244309531</v>
          </cell>
          <cell r="F10">
            <v>28.713398601221218</v>
          </cell>
        </row>
        <row r="11">
          <cell r="B11">
            <v>450</v>
          </cell>
          <cell r="C11">
            <v>30.47625718230216</v>
          </cell>
          <cell r="D11">
            <v>30.073001025836543</v>
          </cell>
          <cell r="E11">
            <v>24.780912816028472</v>
          </cell>
          <cell r="F11">
            <v>27.071251815781135</v>
          </cell>
        </row>
        <row r="12">
          <cell r="B12">
            <v>500</v>
          </cell>
          <cell r="C12">
            <v>28.91231617594207</v>
          </cell>
          <cell r="D12">
            <v>28.529753795467094</v>
          </cell>
          <cell r="E12">
            <v>23.509238099012133</v>
          </cell>
          <cell r="F12">
            <v>25.682044454951207</v>
          </cell>
        </row>
        <row r="13">
          <cell r="B13">
            <v>550</v>
          </cell>
          <cell r="C13">
            <v>27.566811842200948</v>
          </cell>
          <cell r="D13">
            <v>27.202052924365322</v>
          </cell>
          <cell r="E13">
            <v>22.415179029075237</v>
          </cell>
          <cell r="F13">
            <v>24.486868603138184</v>
          </cell>
        </row>
        <row r="14">
          <cell r="B14">
            <v>600</v>
          </cell>
          <cell r="C14">
            <v>26.393212932141626</v>
          </cell>
          <cell r="D14">
            <v>26.043982856409929</v>
          </cell>
          <cell r="E14">
            <v>21.460900027648027</v>
          </cell>
          <cell r="F14">
            <v>23.444391784712074</v>
          </cell>
        </row>
        <row r="15">
          <cell r="B15">
            <v>650</v>
          </cell>
          <cell r="C15">
            <v>25.357778758850333</v>
          </cell>
          <cell r="D15">
            <v>25.022249355169567</v>
          </cell>
          <cell r="E15">
            <v>20.61896580253693</v>
          </cell>
          <cell r="F15">
            <v>22.524643041414578</v>
          </cell>
        </row>
        <row r="16">
          <cell r="B16">
            <v>700</v>
          </cell>
          <cell r="C16">
            <v>24.435367030153554</v>
          </cell>
          <cell r="D16">
            <v>24.112042806596058</v>
          </cell>
          <cell r="E16">
            <v>19.868932604805849</v>
          </cell>
          <cell r="F16">
            <v>21.705289141228917</v>
          </cell>
        </row>
        <row r="17">
          <cell r="B17">
            <v>750</v>
          </cell>
          <cell r="C17">
            <v>23.606807304358089</v>
          </cell>
          <cell r="D17">
            <v>23.294446428708696</v>
          </cell>
          <cell r="E17">
            <v>19.19521252805924</v>
          </cell>
          <cell r="F17">
            <v>20.969301488701525</v>
          </cell>
        </row>
        <row r="18">
          <cell r="B18">
            <v>800</v>
          </cell>
          <cell r="C18">
            <v>22.857192886726619</v>
          </cell>
          <cell r="D18">
            <v>22.554750769377407</v>
          </cell>
          <cell r="E18">
            <v>18.585684612021353</v>
          </cell>
          <cell r="F18">
            <v>20.303438861835851</v>
          </cell>
        </row>
        <row r="19">
          <cell r="B19">
            <v>850</v>
          </cell>
          <cell r="C19">
            <v>22.174734253433058</v>
          </cell>
          <cell r="D19">
            <v>21.881322301558644</v>
          </cell>
          <cell r="E19">
            <v>18.030762536419015</v>
          </cell>
          <cell r="F19">
            <v>19.697228938969324</v>
          </cell>
        </row>
        <row r="20">
          <cell r="B20">
            <v>900</v>
          </cell>
          <cell r="C20">
            <v>21.549968118791078</v>
          </cell>
          <cell r="D20">
            <v>21.264822955999019</v>
          </cell>
          <cell r="E20">
            <v>17.522751496206354</v>
          </cell>
          <cell r="F20">
            <v>19.142265734147479</v>
          </cell>
        </row>
        <row r="21">
          <cell r="B21">
            <v>950</v>
          </cell>
          <cell r="C21">
            <v>20.975198721317483</v>
          </cell>
          <cell r="D21">
            <v>20.69765880009734</v>
          </cell>
          <cell r="E21">
            <v>17.055393899014739</v>
          </cell>
          <cell r="F21">
            <v>18.631713306336618</v>
          </cell>
        </row>
        <row r="22">
          <cell r="B22">
            <v>1000</v>
          </cell>
          <cell r="C22">
            <v>20.444094827818148</v>
          </cell>
          <cell r="D22">
            <v>20.173582374357427</v>
          </cell>
          <cell r="E22">
            <v>16.623541680340619</v>
          </cell>
          <cell r="F22">
            <v>18.159947788830369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32E17-46B3-4FCB-BC80-84C5671F175C}">
  <dimension ref="A1:AC27"/>
  <sheetViews>
    <sheetView tabSelected="1" workbookViewId="0">
      <selection activeCell="AC8" sqref="AC8"/>
    </sheetView>
  </sheetViews>
  <sheetFormatPr defaultRowHeight="12.75" x14ac:dyDescent="0.2"/>
  <cols>
    <col min="1" max="1" width="10.42578125" customWidth="1"/>
    <col min="6" max="6" width="3.85546875" customWidth="1"/>
    <col min="7" max="7" width="10.7109375" customWidth="1"/>
    <col min="13" max="13" width="10.140625" customWidth="1"/>
    <col min="18" max="18" width="3.5703125" customWidth="1"/>
    <col min="19" max="19" width="10.5703125" customWidth="1"/>
    <col min="26" max="26" width="16.140625" bestFit="1" customWidth="1"/>
    <col min="27" max="27" width="16" bestFit="1" customWidth="1"/>
    <col min="28" max="28" width="16.140625" bestFit="1" customWidth="1"/>
    <col min="29" max="29" width="16" bestFit="1" customWidth="1"/>
  </cols>
  <sheetData>
    <row r="1" spans="1:29" ht="18.75" x14ac:dyDescent="0.25">
      <c r="A1" s="2" t="s">
        <v>0</v>
      </c>
      <c r="B1" s="3"/>
      <c r="C1" s="3"/>
      <c r="D1" s="3"/>
      <c r="E1" s="3"/>
      <c r="F1" s="3"/>
      <c r="G1" s="3"/>
      <c r="H1" s="3"/>
    </row>
    <row r="2" spans="1:29" ht="15.75" x14ac:dyDescent="0.25">
      <c r="A2" s="4"/>
      <c r="B2" s="3"/>
      <c r="C2" s="3"/>
      <c r="D2" s="3"/>
      <c r="E2" s="3"/>
      <c r="F2" s="3"/>
      <c r="G2" s="3"/>
      <c r="H2" s="3"/>
    </row>
    <row r="3" spans="1:29" ht="26.25" customHeight="1" x14ac:dyDescent="0.2">
      <c r="A3" s="1" t="s">
        <v>1</v>
      </c>
      <c r="B3" s="1"/>
      <c r="C3" s="1"/>
      <c r="D3" s="1"/>
      <c r="E3" s="1"/>
      <c r="F3" s="1"/>
      <c r="G3" s="1"/>
      <c r="H3" s="1"/>
    </row>
    <row r="4" spans="1:29" ht="24" customHeight="1" x14ac:dyDescent="0.2">
      <c r="A4" s="1" t="s">
        <v>2</v>
      </c>
      <c r="B4" s="1"/>
      <c r="C4" s="1"/>
      <c r="D4" s="1"/>
      <c r="E4" s="1"/>
      <c r="F4" s="1"/>
      <c r="G4" s="1"/>
      <c r="H4" s="1"/>
      <c r="L4" s="1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7"/>
    </row>
    <row r="5" spans="1:29" ht="12.75" customHeight="1" x14ac:dyDescent="0.2">
      <c r="L5" s="17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7"/>
    </row>
    <row r="6" spans="1:29" ht="15" customHeight="1" x14ac:dyDescent="0.25">
      <c r="A6" s="13" t="s">
        <v>3</v>
      </c>
      <c r="B6" s="13"/>
      <c r="C6" s="13"/>
      <c r="D6" s="13"/>
      <c r="E6" s="13"/>
      <c r="F6" s="13"/>
      <c r="G6" s="13"/>
      <c r="H6" s="13"/>
      <c r="I6" s="13"/>
      <c r="J6" s="13"/>
      <c r="K6" s="13"/>
      <c r="M6" s="21" t="s">
        <v>14</v>
      </c>
      <c r="N6" s="21"/>
      <c r="O6" s="21"/>
      <c r="P6" s="21"/>
      <c r="Q6" s="21"/>
      <c r="R6" s="21"/>
      <c r="S6" s="21"/>
      <c r="T6" s="21"/>
      <c r="U6" s="21"/>
      <c r="V6" s="21"/>
      <c r="W6" s="21"/>
      <c r="Y6" s="25"/>
      <c r="Z6" s="32" t="s">
        <v>15</v>
      </c>
      <c r="AA6" s="32"/>
      <c r="AB6" s="35" t="s">
        <v>16</v>
      </c>
      <c r="AC6" s="35"/>
    </row>
    <row r="7" spans="1:29" ht="12.75" customHeight="1" x14ac:dyDescent="0.2">
      <c r="A7" s="14" t="s">
        <v>4</v>
      </c>
      <c r="B7" s="14"/>
      <c r="C7" s="14"/>
      <c r="D7" s="14"/>
      <c r="E7" s="14"/>
      <c r="F7" s="10"/>
      <c r="G7" s="14" t="s">
        <v>5</v>
      </c>
      <c r="H7" s="14"/>
      <c r="I7" s="14"/>
      <c r="J7" s="14"/>
      <c r="K7" s="14"/>
      <c r="M7" s="22" t="s">
        <v>4</v>
      </c>
      <c r="N7" s="22"/>
      <c r="O7" s="22"/>
      <c r="P7" s="22"/>
      <c r="Q7" s="22"/>
      <c r="R7" s="10"/>
      <c r="S7" s="22" t="s">
        <v>5</v>
      </c>
      <c r="T7" s="22"/>
      <c r="U7" s="22"/>
      <c r="V7" s="22"/>
      <c r="W7" s="22"/>
      <c r="Y7" s="25"/>
      <c r="Z7" s="33" t="s">
        <v>21</v>
      </c>
      <c r="AA7" s="33" t="s">
        <v>22</v>
      </c>
      <c r="AB7" s="36" t="s">
        <v>23</v>
      </c>
      <c r="AC7" s="36" t="s">
        <v>24</v>
      </c>
    </row>
    <row r="8" spans="1:29" ht="15.75" thickBot="1" x14ac:dyDescent="0.25">
      <c r="A8" s="15" t="s">
        <v>6</v>
      </c>
      <c r="B8" s="16" t="s">
        <v>7</v>
      </c>
      <c r="C8" s="16" t="s">
        <v>8</v>
      </c>
      <c r="D8" s="16" t="s">
        <v>9</v>
      </c>
      <c r="E8" s="16" t="s">
        <v>10</v>
      </c>
      <c r="F8" s="11"/>
      <c r="G8" s="15" t="s">
        <v>11</v>
      </c>
      <c r="H8" s="16" t="s">
        <v>7</v>
      </c>
      <c r="I8" s="16" t="s">
        <v>8</v>
      </c>
      <c r="J8" s="16" t="s">
        <v>9</v>
      </c>
      <c r="K8" s="16" t="s">
        <v>10</v>
      </c>
      <c r="M8" s="23" t="s">
        <v>6</v>
      </c>
      <c r="N8" s="24" t="s">
        <v>7</v>
      </c>
      <c r="O8" s="24" t="s">
        <v>8</v>
      </c>
      <c r="P8" s="24" t="s">
        <v>9</v>
      </c>
      <c r="Q8" s="24" t="s">
        <v>10</v>
      </c>
      <c r="R8" s="11"/>
      <c r="S8" s="23" t="s">
        <v>11</v>
      </c>
      <c r="T8" s="24" t="s">
        <v>7</v>
      </c>
      <c r="U8" s="24" t="s">
        <v>8</v>
      </c>
      <c r="V8" s="24" t="s">
        <v>9</v>
      </c>
      <c r="W8" s="24" t="s">
        <v>10</v>
      </c>
      <c r="Y8" s="38" t="s">
        <v>9</v>
      </c>
      <c r="Z8" s="34" t="s">
        <v>17</v>
      </c>
      <c r="AA8" s="34" t="s">
        <v>18</v>
      </c>
      <c r="AB8" s="37" t="s">
        <v>19</v>
      </c>
      <c r="AC8" s="37" t="s">
        <v>20</v>
      </c>
    </row>
    <row r="9" spans="1:29" x14ac:dyDescent="0.2">
      <c r="A9" s="8">
        <v>1880</v>
      </c>
      <c r="B9" s="6">
        <f>_xlfn.STDEV.S(A9:A18)</f>
        <v>440.0454521978383</v>
      </c>
      <c r="C9" s="8">
        <f>AVERAGE(A9:A18)</f>
        <v>1522</v>
      </c>
      <c r="D9" s="8">
        <v>100</v>
      </c>
      <c r="E9" s="6">
        <f t="shared" ref="E9:E27" si="0">$C$10*(SQRT(500/D9))</f>
        <v>64.649904356373241</v>
      </c>
      <c r="F9" s="11"/>
      <c r="G9" s="8">
        <v>45.93</v>
      </c>
      <c r="H9" s="6">
        <f>_xlfn.STDEV.S(G9:G18)</f>
        <v>11.950543269845259</v>
      </c>
      <c r="I9" s="9">
        <f>AVERAGE(G9:G18)</f>
        <v>41.888000000000005</v>
      </c>
      <c r="J9" s="8">
        <v>100</v>
      </c>
      <c r="K9" s="6">
        <f>$I$10*(SQRT(500/J9))</f>
        <v>63.794468867997054</v>
      </c>
      <c r="M9" s="19">
        <v>1000</v>
      </c>
      <c r="N9" s="6">
        <f>_xlfn.STDEV.S(M9:M18)</f>
        <v>407.18000387489013</v>
      </c>
      <c r="O9" s="8">
        <f>AVERAGE(M9:M18)</f>
        <v>1732</v>
      </c>
      <c r="P9" s="8">
        <v>100</v>
      </c>
      <c r="Q9" s="6">
        <f>$O$10*(SQRT(500/P9))</f>
        <v>52.568254488619061</v>
      </c>
      <c r="R9" s="11"/>
      <c r="S9" s="20">
        <v>28.39</v>
      </c>
      <c r="T9" s="6">
        <f>_xlfn.STDEV.S(S9:S18)</f>
        <v>12.168923124089531</v>
      </c>
      <c r="U9" s="9">
        <f>AVERAGE(S9:S18)</f>
        <v>47.382999999999996</v>
      </c>
      <c r="V9" s="8">
        <v>100</v>
      </c>
      <c r="W9" s="6">
        <f>$U$10*(SQRT(500/V9))</f>
        <v>57.426797202442437</v>
      </c>
      <c r="Y9" s="26">
        <v>100</v>
      </c>
      <c r="Z9" s="27">
        <v>64.649904356373241</v>
      </c>
      <c r="AA9" s="28">
        <v>63.794468867997054</v>
      </c>
      <c r="AB9" s="27">
        <v>52.568254488619061</v>
      </c>
      <c r="AC9" s="28">
        <v>57.426797202442437</v>
      </c>
    </row>
    <row r="10" spans="1:29" x14ac:dyDescent="0.2">
      <c r="A10" s="8">
        <v>1300</v>
      </c>
      <c r="B10" s="5" t="s">
        <v>12</v>
      </c>
      <c r="C10" s="6">
        <f>(B9/C9)*100</f>
        <v>28.91231617594207</v>
      </c>
      <c r="D10" s="8">
        <v>150</v>
      </c>
      <c r="E10" s="6">
        <f t="shared" si="0"/>
        <v>52.786425864283252</v>
      </c>
      <c r="F10" s="11"/>
      <c r="G10" s="8">
        <v>47.89</v>
      </c>
      <c r="H10" s="5" t="s">
        <v>13</v>
      </c>
      <c r="I10" s="6">
        <f>(H9/I9)*100</f>
        <v>28.529753795467094</v>
      </c>
      <c r="J10" s="8">
        <v>150</v>
      </c>
      <c r="K10" s="6">
        <f t="shared" ref="K10:K26" si="1">$I$10*(SQRT(500/J10))</f>
        <v>52.087965712819859</v>
      </c>
      <c r="M10" s="19">
        <v>2060</v>
      </c>
      <c r="N10" s="5" t="s">
        <v>12</v>
      </c>
      <c r="O10" s="6">
        <f>(N9/O9)*100</f>
        <v>23.509238099012133</v>
      </c>
      <c r="P10" s="8">
        <v>150</v>
      </c>
      <c r="Q10" s="6">
        <f t="shared" ref="Q10:Q27" si="2">$O$10*(SQRT(500/P10))</f>
        <v>42.921800055296053</v>
      </c>
      <c r="R10" s="11"/>
      <c r="S10" s="20">
        <v>46.88</v>
      </c>
      <c r="T10" s="5" t="s">
        <v>13</v>
      </c>
      <c r="U10" s="6">
        <f>(T9/U9)*100</f>
        <v>25.682044454951207</v>
      </c>
      <c r="V10" s="8">
        <v>150</v>
      </c>
      <c r="W10" s="6">
        <f t="shared" ref="W10:W27" si="3">$U$10*(SQRT(500/V10))</f>
        <v>46.888783569424149</v>
      </c>
      <c r="Y10" s="26">
        <v>150</v>
      </c>
      <c r="Z10" s="27">
        <v>52.786425864283252</v>
      </c>
      <c r="AA10" s="28">
        <v>52.087965712819859</v>
      </c>
      <c r="AB10" s="27">
        <v>42.921800055296053</v>
      </c>
      <c r="AC10" s="28">
        <v>46.888783569424149</v>
      </c>
    </row>
    <row r="11" spans="1:29" x14ac:dyDescent="0.2">
      <c r="A11" s="8">
        <v>1400</v>
      </c>
      <c r="B11" s="8"/>
      <c r="C11" s="8"/>
      <c r="D11" s="8">
        <v>200</v>
      </c>
      <c r="E11" s="6">
        <f t="shared" si="0"/>
        <v>45.714385773453238</v>
      </c>
      <c r="F11" s="11"/>
      <c r="G11" s="8">
        <v>46.97</v>
      </c>
      <c r="H11" s="7"/>
      <c r="I11" s="7"/>
      <c r="J11" s="8">
        <v>200</v>
      </c>
      <c r="K11" s="6">
        <f t="shared" si="1"/>
        <v>45.109501538754813</v>
      </c>
      <c r="M11" s="19">
        <v>2120</v>
      </c>
      <c r="N11" s="8"/>
      <c r="O11" s="8"/>
      <c r="P11" s="8">
        <v>200</v>
      </c>
      <c r="Q11" s="6">
        <f t="shared" si="2"/>
        <v>37.171369224042706</v>
      </c>
      <c r="R11" s="11"/>
      <c r="S11" s="20">
        <v>54.3</v>
      </c>
      <c r="T11" s="7"/>
      <c r="U11" s="7"/>
      <c r="V11" s="8">
        <v>200</v>
      </c>
      <c r="W11" s="6">
        <f t="shared" si="3"/>
        <v>40.606877723671701</v>
      </c>
      <c r="Y11" s="26">
        <v>200</v>
      </c>
      <c r="Z11" s="27">
        <v>45.714385773453238</v>
      </c>
      <c r="AA11" s="28">
        <v>45.109501538754813</v>
      </c>
      <c r="AB11" s="27">
        <v>37.171369224042706</v>
      </c>
      <c r="AC11" s="28">
        <v>40.606877723671701</v>
      </c>
    </row>
    <row r="12" spans="1:29" x14ac:dyDescent="0.2">
      <c r="A12" s="8">
        <v>1180</v>
      </c>
      <c r="B12" s="8"/>
      <c r="C12" s="8"/>
      <c r="D12" s="8">
        <v>250</v>
      </c>
      <c r="E12" s="6">
        <f t="shared" si="0"/>
        <v>40.888189655636296</v>
      </c>
      <c r="F12" s="11"/>
      <c r="G12" s="8">
        <v>39.5</v>
      </c>
      <c r="H12" s="7"/>
      <c r="I12" s="7"/>
      <c r="J12" s="8">
        <v>250</v>
      </c>
      <c r="K12" s="6">
        <f t="shared" si="1"/>
        <v>40.347164748714853</v>
      </c>
      <c r="M12" s="19">
        <v>2080</v>
      </c>
      <c r="N12" s="8"/>
      <c r="O12" s="8"/>
      <c r="P12" s="8">
        <v>250</v>
      </c>
      <c r="Q12" s="6">
        <f t="shared" si="2"/>
        <v>33.247083360681238</v>
      </c>
      <c r="R12" s="11"/>
      <c r="S12" s="20">
        <v>34.81</v>
      </c>
      <c r="T12" s="7"/>
      <c r="U12" s="7"/>
      <c r="V12" s="8">
        <v>250</v>
      </c>
      <c r="W12" s="6">
        <f t="shared" si="3"/>
        <v>36.319895577660738</v>
      </c>
      <c r="Y12" s="26">
        <v>250</v>
      </c>
      <c r="Z12" s="27">
        <v>40.888189655636296</v>
      </c>
      <c r="AA12" s="28">
        <v>40.347164748714853</v>
      </c>
      <c r="AB12" s="27">
        <v>33.247083360681238</v>
      </c>
      <c r="AC12" s="28">
        <v>36.319895577660738</v>
      </c>
    </row>
    <row r="13" spans="1:29" x14ac:dyDescent="0.2">
      <c r="A13" s="8">
        <v>1400</v>
      </c>
      <c r="B13" s="8"/>
      <c r="C13" s="8"/>
      <c r="D13" s="8">
        <v>300</v>
      </c>
      <c r="E13" s="6">
        <f t="shared" si="0"/>
        <v>37.32563968323565</v>
      </c>
      <c r="F13" s="11"/>
      <c r="G13" s="8">
        <v>25.7</v>
      </c>
      <c r="H13" s="7"/>
      <c r="I13" s="7"/>
      <c r="J13" s="8">
        <v>300</v>
      </c>
      <c r="K13" s="6">
        <f t="shared" si="1"/>
        <v>36.831753773747302</v>
      </c>
      <c r="M13" s="19">
        <v>1860</v>
      </c>
      <c r="N13" s="8"/>
      <c r="O13" s="8"/>
      <c r="P13" s="8">
        <v>300</v>
      </c>
      <c r="Q13" s="6">
        <f t="shared" si="2"/>
        <v>30.350295879832967</v>
      </c>
      <c r="R13" s="11"/>
      <c r="S13" s="20">
        <v>50.51</v>
      </c>
      <c r="T13" s="7"/>
      <c r="U13" s="7"/>
      <c r="V13" s="8">
        <v>300</v>
      </c>
      <c r="W13" s="6">
        <f t="shared" si="3"/>
        <v>33.155376823528186</v>
      </c>
      <c r="Y13" s="26">
        <v>300</v>
      </c>
      <c r="Z13" s="27">
        <v>37.32563968323565</v>
      </c>
      <c r="AA13" s="28">
        <v>36.831753773747302</v>
      </c>
      <c r="AB13" s="27">
        <v>30.350295879832967</v>
      </c>
      <c r="AC13" s="28">
        <v>33.155376823528186</v>
      </c>
    </row>
    <row r="14" spans="1:29" x14ac:dyDescent="0.2">
      <c r="A14" s="8">
        <v>1600</v>
      </c>
      <c r="B14" s="8"/>
      <c r="C14" s="8"/>
      <c r="D14" s="8">
        <v>350</v>
      </c>
      <c r="E14" s="6">
        <f t="shared" si="0"/>
        <v>34.556827455607532</v>
      </c>
      <c r="F14" s="11"/>
      <c r="G14" s="8">
        <v>38.39</v>
      </c>
      <c r="H14" s="7"/>
      <c r="I14" s="7"/>
      <c r="J14" s="8">
        <v>350</v>
      </c>
      <c r="K14" s="6">
        <f t="shared" si="1"/>
        <v>34.099577953608772</v>
      </c>
      <c r="M14" s="19">
        <v>1740</v>
      </c>
      <c r="N14" s="8"/>
      <c r="O14" s="8"/>
      <c r="P14" s="8">
        <v>350</v>
      </c>
      <c r="Q14" s="6">
        <f t="shared" si="2"/>
        <v>28.098913959593414</v>
      </c>
      <c r="R14" s="11"/>
      <c r="S14" s="20">
        <v>48.3</v>
      </c>
      <c r="T14" s="7"/>
      <c r="U14" s="7"/>
      <c r="V14" s="8">
        <v>350</v>
      </c>
      <c r="W14" s="6">
        <f t="shared" si="3"/>
        <v>30.695914278755403</v>
      </c>
      <c r="Y14" s="26">
        <v>350</v>
      </c>
      <c r="Z14" s="27">
        <v>34.556827455607532</v>
      </c>
      <c r="AA14" s="28">
        <v>34.099577953608772</v>
      </c>
      <c r="AB14" s="27">
        <v>28.098913959593414</v>
      </c>
      <c r="AC14" s="28">
        <v>30.695914278755403</v>
      </c>
    </row>
    <row r="15" spans="1:29" x14ac:dyDescent="0.2">
      <c r="A15" s="8">
        <v>1180</v>
      </c>
      <c r="B15" s="8"/>
      <c r="C15" s="8"/>
      <c r="D15" s="8">
        <v>400</v>
      </c>
      <c r="E15" s="6">
        <f t="shared" si="0"/>
        <v>32.324952178186621</v>
      </c>
      <c r="F15" s="11"/>
      <c r="G15" s="8">
        <v>43.85</v>
      </c>
      <c r="H15" s="7"/>
      <c r="I15" s="7"/>
      <c r="J15" s="8">
        <v>400</v>
      </c>
      <c r="K15" s="6">
        <f t="shared" si="1"/>
        <v>31.897234433998527</v>
      </c>
      <c r="M15" s="19">
        <v>1440</v>
      </c>
      <c r="N15" s="8"/>
      <c r="O15" s="8"/>
      <c r="P15" s="8">
        <v>400</v>
      </c>
      <c r="Q15" s="6">
        <f t="shared" si="2"/>
        <v>26.284127244309531</v>
      </c>
      <c r="R15" s="11"/>
      <c r="S15" s="20">
        <v>44.59</v>
      </c>
      <c r="T15" s="7"/>
      <c r="U15" s="7"/>
      <c r="V15" s="8">
        <v>400</v>
      </c>
      <c r="W15" s="6">
        <f t="shared" si="3"/>
        <v>28.713398601221218</v>
      </c>
      <c r="Y15" s="26">
        <v>400</v>
      </c>
      <c r="Z15" s="27">
        <v>32.324952178186621</v>
      </c>
      <c r="AA15" s="28">
        <v>31.897234433998527</v>
      </c>
      <c r="AB15" s="27">
        <v>26.284127244309531</v>
      </c>
      <c r="AC15" s="28">
        <v>28.713398601221218</v>
      </c>
    </row>
    <row r="16" spans="1:29" x14ac:dyDescent="0.2">
      <c r="A16" s="8">
        <v>1000</v>
      </c>
      <c r="B16" s="8"/>
      <c r="C16" s="8"/>
      <c r="D16" s="8">
        <v>450</v>
      </c>
      <c r="E16" s="6">
        <f t="shared" si="0"/>
        <v>30.47625718230216</v>
      </c>
      <c r="F16" s="11"/>
      <c r="G16" s="8">
        <v>21.37</v>
      </c>
      <c r="H16" s="7"/>
      <c r="I16" s="7"/>
      <c r="J16" s="8">
        <v>450</v>
      </c>
      <c r="K16" s="6">
        <f t="shared" si="1"/>
        <v>30.073001025836543</v>
      </c>
      <c r="M16" s="19">
        <v>1220</v>
      </c>
      <c r="N16" s="8"/>
      <c r="O16" s="8"/>
      <c r="P16" s="8">
        <v>450</v>
      </c>
      <c r="Q16" s="6">
        <f t="shared" si="2"/>
        <v>24.780912816028472</v>
      </c>
      <c r="R16" s="11"/>
      <c r="S16" s="20">
        <v>44.15</v>
      </c>
      <c r="T16" s="7"/>
      <c r="U16" s="7"/>
      <c r="V16" s="8">
        <v>450</v>
      </c>
      <c r="W16" s="6">
        <f t="shared" si="3"/>
        <v>27.071251815781135</v>
      </c>
      <c r="Y16" s="26">
        <v>450</v>
      </c>
      <c r="Z16" s="27">
        <v>30.47625718230216</v>
      </c>
      <c r="AA16" s="28">
        <v>30.073001025836543</v>
      </c>
      <c r="AB16" s="27">
        <v>24.780912816028472</v>
      </c>
      <c r="AC16" s="28">
        <v>27.071251815781135</v>
      </c>
    </row>
    <row r="17" spans="1:29" x14ac:dyDescent="0.2">
      <c r="A17" s="8">
        <v>1780</v>
      </c>
      <c r="B17" s="8"/>
      <c r="C17" s="8"/>
      <c r="D17" s="8">
        <v>500</v>
      </c>
      <c r="E17" s="6">
        <f t="shared" si="0"/>
        <v>28.91231617594207</v>
      </c>
      <c r="F17" s="11"/>
      <c r="G17" s="8">
        <v>64.05</v>
      </c>
      <c r="H17" s="7"/>
      <c r="I17" s="7"/>
      <c r="J17" s="8">
        <v>500</v>
      </c>
      <c r="K17" s="6">
        <f t="shared" si="1"/>
        <v>28.529753795467094</v>
      </c>
      <c r="M17" s="19">
        <v>1620</v>
      </c>
      <c r="N17" s="8"/>
      <c r="O17" s="8"/>
      <c r="P17" s="8">
        <v>500</v>
      </c>
      <c r="Q17" s="6">
        <f t="shared" si="2"/>
        <v>23.509238099012133</v>
      </c>
      <c r="R17" s="11"/>
      <c r="S17" s="20">
        <v>47.37</v>
      </c>
      <c r="T17" s="7"/>
      <c r="U17" s="7"/>
      <c r="V17" s="8">
        <v>500</v>
      </c>
      <c r="W17" s="6">
        <f t="shared" si="3"/>
        <v>25.682044454951207</v>
      </c>
      <c r="Y17" s="26">
        <v>500</v>
      </c>
      <c r="Z17" s="27">
        <v>28.91231617594207</v>
      </c>
      <c r="AA17" s="28">
        <v>28.529753795467094</v>
      </c>
      <c r="AB17" s="27">
        <v>23.509238099012133</v>
      </c>
      <c r="AC17" s="28">
        <v>25.682044454951207</v>
      </c>
    </row>
    <row r="18" spans="1:29" x14ac:dyDescent="0.2">
      <c r="A18" s="8">
        <v>2500</v>
      </c>
      <c r="B18" s="8"/>
      <c r="C18" s="8"/>
      <c r="D18" s="8">
        <v>550</v>
      </c>
      <c r="E18" s="6">
        <f t="shared" si="0"/>
        <v>27.566811842200948</v>
      </c>
      <c r="F18" s="11"/>
      <c r="G18" s="8">
        <v>45.23</v>
      </c>
      <c r="H18" s="7"/>
      <c r="I18" s="7"/>
      <c r="J18" s="8">
        <v>550</v>
      </c>
      <c r="K18" s="6">
        <f t="shared" si="1"/>
        <v>27.202052924365322</v>
      </c>
      <c r="M18" s="19">
        <v>2180</v>
      </c>
      <c r="N18" s="8"/>
      <c r="O18" s="8"/>
      <c r="P18" s="8">
        <v>550</v>
      </c>
      <c r="Q18" s="6">
        <f t="shared" si="2"/>
        <v>22.415179029075237</v>
      </c>
      <c r="R18" s="11"/>
      <c r="S18" s="20">
        <v>74.53</v>
      </c>
      <c r="T18" s="7"/>
      <c r="U18" s="7"/>
      <c r="V18" s="8">
        <v>550</v>
      </c>
      <c r="W18" s="6">
        <f t="shared" si="3"/>
        <v>24.486868603138184</v>
      </c>
      <c r="Y18" s="26">
        <v>550</v>
      </c>
      <c r="Z18" s="27">
        <v>27.566811842200948</v>
      </c>
      <c r="AA18" s="28">
        <v>27.202052924365322</v>
      </c>
      <c r="AB18" s="27">
        <v>22.415179029075237</v>
      </c>
      <c r="AC18" s="28">
        <v>24.486868603138184</v>
      </c>
    </row>
    <row r="19" spans="1:29" x14ac:dyDescent="0.2">
      <c r="A19" s="7"/>
      <c r="B19" s="8"/>
      <c r="C19" s="8"/>
      <c r="D19" s="8">
        <v>600</v>
      </c>
      <c r="E19" s="6">
        <f t="shared" si="0"/>
        <v>26.393212932141626</v>
      </c>
      <c r="F19" s="11"/>
      <c r="G19" s="7"/>
      <c r="H19" s="7"/>
      <c r="I19" s="7"/>
      <c r="J19" s="8">
        <v>600</v>
      </c>
      <c r="K19" s="6">
        <f t="shared" si="1"/>
        <v>26.043982856409929</v>
      </c>
      <c r="M19" s="7"/>
      <c r="N19" s="8"/>
      <c r="O19" s="8"/>
      <c r="P19" s="8">
        <v>600</v>
      </c>
      <c r="Q19" s="6">
        <f t="shared" si="2"/>
        <v>21.460900027648027</v>
      </c>
      <c r="R19" s="11"/>
      <c r="S19" s="7"/>
      <c r="T19" s="7"/>
      <c r="U19" s="7"/>
      <c r="V19" s="8">
        <v>600</v>
      </c>
      <c r="W19" s="6">
        <f t="shared" si="3"/>
        <v>23.444391784712074</v>
      </c>
      <c r="Y19" s="26">
        <v>600</v>
      </c>
      <c r="Z19" s="27">
        <v>26.393212932141626</v>
      </c>
      <c r="AA19" s="28">
        <v>26.043982856409929</v>
      </c>
      <c r="AB19" s="27">
        <v>21.460900027648027</v>
      </c>
      <c r="AC19" s="28">
        <v>23.444391784712074</v>
      </c>
    </row>
    <row r="20" spans="1:29" x14ac:dyDescent="0.2">
      <c r="A20" s="7"/>
      <c r="B20" s="8"/>
      <c r="C20" s="8"/>
      <c r="D20" s="8">
        <v>650</v>
      </c>
      <c r="E20" s="6">
        <f t="shared" si="0"/>
        <v>25.357778758850333</v>
      </c>
      <c r="F20" s="11"/>
      <c r="G20" s="7"/>
      <c r="H20" s="7"/>
      <c r="I20" s="7"/>
      <c r="J20" s="8">
        <v>650</v>
      </c>
      <c r="K20" s="6">
        <f t="shared" si="1"/>
        <v>25.022249355169567</v>
      </c>
      <c r="M20" s="7"/>
      <c r="N20" s="8"/>
      <c r="O20" s="8"/>
      <c r="P20" s="8">
        <v>650</v>
      </c>
      <c r="Q20" s="6">
        <f t="shared" si="2"/>
        <v>20.61896580253693</v>
      </c>
      <c r="R20" s="11"/>
      <c r="S20" s="7"/>
      <c r="T20" s="7"/>
      <c r="U20" s="7"/>
      <c r="V20" s="8">
        <v>650</v>
      </c>
      <c r="W20" s="6">
        <f t="shared" si="3"/>
        <v>22.524643041414578</v>
      </c>
      <c r="Y20" s="26">
        <v>650</v>
      </c>
      <c r="Z20" s="27">
        <v>25.357778758850333</v>
      </c>
      <c r="AA20" s="28">
        <v>25.022249355169567</v>
      </c>
      <c r="AB20" s="27">
        <v>20.61896580253693</v>
      </c>
      <c r="AC20" s="28">
        <v>22.524643041414578</v>
      </c>
    </row>
    <row r="21" spans="1:29" x14ac:dyDescent="0.2">
      <c r="A21" s="7"/>
      <c r="B21" s="8"/>
      <c r="C21" s="8"/>
      <c r="D21" s="8">
        <v>700</v>
      </c>
      <c r="E21" s="6">
        <f t="shared" si="0"/>
        <v>24.435367030153554</v>
      </c>
      <c r="F21" s="11"/>
      <c r="G21" s="7"/>
      <c r="H21" s="7"/>
      <c r="I21" s="7"/>
      <c r="J21" s="8">
        <v>700</v>
      </c>
      <c r="K21" s="6">
        <f t="shared" si="1"/>
        <v>24.112042806596058</v>
      </c>
      <c r="M21" s="7"/>
      <c r="N21" s="8"/>
      <c r="O21" s="8"/>
      <c r="P21" s="8">
        <v>700</v>
      </c>
      <c r="Q21" s="6">
        <f t="shared" si="2"/>
        <v>19.868932604805849</v>
      </c>
      <c r="R21" s="11"/>
      <c r="S21" s="7"/>
      <c r="T21" s="7"/>
      <c r="U21" s="7"/>
      <c r="V21" s="8">
        <v>700</v>
      </c>
      <c r="W21" s="6">
        <f t="shared" si="3"/>
        <v>21.705289141228917</v>
      </c>
      <c r="Y21" s="26">
        <v>700</v>
      </c>
      <c r="Z21" s="27">
        <v>24.435367030153554</v>
      </c>
      <c r="AA21" s="28">
        <v>24.112042806596058</v>
      </c>
      <c r="AB21" s="27">
        <v>19.868932604805849</v>
      </c>
      <c r="AC21" s="28">
        <v>21.705289141228917</v>
      </c>
    </row>
    <row r="22" spans="1:29" x14ac:dyDescent="0.2">
      <c r="A22" s="7"/>
      <c r="B22" s="8"/>
      <c r="C22" s="8"/>
      <c r="D22" s="8">
        <v>750</v>
      </c>
      <c r="E22" s="6">
        <f t="shared" si="0"/>
        <v>23.606807304358089</v>
      </c>
      <c r="F22" s="11"/>
      <c r="G22" s="7"/>
      <c r="H22" s="7"/>
      <c r="I22" s="7"/>
      <c r="J22" s="8">
        <v>750</v>
      </c>
      <c r="K22" s="6">
        <f t="shared" si="1"/>
        <v>23.294446428708696</v>
      </c>
      <c r="M22" s="7"/>
      <c r="N22" s="8"/>
      <c r="O22" s="8"/>
      <c r="P22" s="8">
        <v>750</v>
      </c>
      <c r="Q22" s="6">
        <f t="shared" si="2"/>
        <v>19.19521252805924</v>
      </c>
      <c r="R22" s="11"/>
      <c r="S22" s="7"/>
      <c r="T22" s="7"/>
      <c r="U22" s="7"/>
      <c r="V22" s="8">
        <v>750</v>
      </c>
      <c r="W22" s="6">
        <f t="shared" si="3"/>
        <v>20.969301488701525</v>
      </c>
      <c r="Y22" s="26">
        <v>750</v>
      </c>
      <c r="Z22" s="27">
        <v>23.606807304358089</v>
      </c>
      <c r="AA22" s="28">
        <v>23.294446428708696</v>
      </c>
      <c r="AB22" s="27">
        <v>19.19521252805924</v>
      </c>
      <c r="AC22" s="28">
        <v>20.969301488701525</v>
      </c>
    </row>
    <row r="23" spans="1:29" x14ac:dyDescent="0.2">
      <c r="A23" s="7"/>
      <c r="B23" s="8"/>
      <c r="C23" s="8"/>
      <c r="D23" s="8">
        <v>800</v>
      </c>
      <c r="E23" s="6">
        <f t="shared" si="0"/>
        <v>22.857192886726619</v>
      </c>
      <c r="F23" s="11"/>
      <c r="G23" s="7"/>
      <c r="H23" s="7"/>
      <c r="I23" s="7"/>
      <c r="J23" s="8">
        <v>800</v>
      </c>
      <c r="K23" s="6">
        <f t="shared" si="1"/>
        <v>22.554750769377407</v>
      </c>
      <c r="M23" s="7"/>
      <c r="N23" s="8"/>
      <c r="O23" s="8"/>
      <c r="P23" s="8">
        <v>800</v>
      </c>
      <c r="Q23" s="6">
        <f t="shared" si="2"/>
        <v>18.585684612021353</v>
      </c>
      <c r="R23" s="11"/>
      <c r="S23" s="7"/>
      <c r="T23" s="7"/>
      <c r="U23" s="7"/>
      <c r="V23" s="8">
        <v>800</v>
      </c>
      <c r="W23" s="6">
        <f t="shared" si="3"/>
        <v>20.303438861835851</v>
      </c>
      <c r="Y23" s="26">
        <v>800</v>
      </c>
      <c r="Z23" s="27">
        <v>22.857192886726619</v>
      </c>
      <c r="AA23" s="28">
        <v>22.554750769377407</v>
      </c>
      <c r="AB23" s="27">
        <v>18.585684612021353</v>
      </c>
      <c r="AC23" s="28">
        <v>20.303438861835851</v>
      </c>
    </row>
    <row r="24" spans="1:29" x14ac:dyDescent="0.2">
      <c r="A24" s="7"/>
      <c r="B24" s="8"/>
      <c r="C24" s="8"/>
      <c r="D24" s="8">
        <v>850</v>
      </c>
      <c r="E24" s="6">
        <f t="shared" si="0"/>
        <v>22.174734253433058</v>
      </c>
      <c r="F24" s="11"/>
      <c r="G24" s="7"/>
      <c r="H24" s="7"/>
      <c r="I24" s="7"/>
      <c r="J24" s="8">
        <v>850</v>
      </c>
      <c r="K24" s="6">
        <f t="shared" si="1"/>
        <v>21.881322301558644</v>
      </c>
      <c r="M24" s="7"/>
      <c r="N24" s="8"/>
      <c r="O24" s="8"/>
      <c r="P24" s="8">
        <v>850</v>
      </c>
      <c r="Q24" s="6">
        <f t="shared" si="2"/>
        <v>18.030762536419015</v>
      </c>
      <c r="R24" s="11"/>
      <c r="S24" s="7"/>
      <c r="T24" s="7"/>
      <c r="U24" s="7"/>
      <c r="V24" s="8">
        <v>850</v>
      </c>
      <c r="W24" s="6">
        <f t="shared" si="3"/>
        <v>19.697228938969324</v>
      </c>
      <c r="Y24" s="26">
        <v>850</v>
      </c>
      <c r="Z24" s="27">
        <v>22.174734253433058</v>
      </c>
      <c r="AA24" s="28">
        <v>21.881322301558644</v>
      </c>
      <c r="AB24" s="27">
        <v>18.030762536419015</v>
      </c>
      <c r="AC24" s="28">
        <v>19.697228938969324</v>
      </c>
    </row>
    <row r="25" spans="1:29" x14ac:dyDescent="0.2">
      <c r="A25" s="7"/>
      <c r="B25" s="8"/>
      <c r="C25" s="8"/>
      <c r="D25" s="8">
        <v>900</v>
      </c>
      <c r="E25" s="6">
        <f t="shared" si="0"/>
        <v>21.549968118791078</v>
      </c>
      <c r="F25" s="11"/>
      <c r="G25" s="7"/>
      <c r="H25" s="7"/>
      <c r="I25" s="7"/>
      <c r="J25" s="8">
        <v>900</v>
      </c>
      <c r="K25" s="6">
        <f t="shared" si="1"/>
        <v>21.264822955999019</v>
      </c>
      <c r="M25" s="7"/>
      <c r="N25" s="8"/>
      <c r="O25" s="8"/>
      <c r="P25" s="8">
        <v>900</v>
      </c>
      <c r="Q25" s="6">
        <f t="shared" si="2"/>
        <v>17.522751496206354</v>
      </c>
      <c r="R25" s="11"/>
      <c r="S25" s="7"/>
      <c r="T25" s="7"/>
      <c r="U25" s="7"/>
      <c r="V25" s="8">
        <v>900</v>
      </c>
      <c r="W25" s="6">
        <f t="shared" si="3"/>
        <v>19.142265734147479</v>
      </c>
      <c r="Y25" s="26">
        <v>900</v>
      </c>
      <c r="Z25" s="27">
        <v>21.549968118791078</v>
      </c>
      <c r="AA25" s="28">
        <v>21.264822955999019</v>
      </c>
      <c r="AB25" s="27">
        <v>17.522751496206354</v>
      </c>
      <c r="AC25" s="28">
        <v>19.142265734147479</v>
      </c>
    </row>
    <row r="26" spans="1:29" x14ac:dyDescent="0.2">
      <c r="A26" s="7"/>
      <c r="B26" s="8"/>
      <c r="C26" s="8"/>
      <c r="D26" s="8">
        <v>950</v>
      </c>
      <c r="E26" s="6">
        <f t="shared" si="0"/>
        <v>20.975198721317483</v>
      </c>
      <c r="F26" s="11"/>
      <c r="G26" s="7"/>
      <c r="H26" s="7"/>
      <c r="I26" s="7"/>
      <c r="J26" s="8">
        <v>950</v>
      </c>
      <c r="K26" s="6">
        <f t="shared" si="1"/>
        <v>20.69765880009734</v>
      </c>
      <c r="M26" s="7"/>
      <c r="N26" s="8"/>
      <c r="O26" s="8"/>
      <c r="P26" s="8">
        <v>950</v>
      </c>
      <c r="Q26" s="6">
        <f t="shared" si="2"/>
        <v>17.055393899014739</v>
      </c>
      <c r="R26" s="11"/>
      <c r="S26" s="7"/>
      <c r="T26" s="7"/>
      <c r="U26" s="7"/>
      <c r="V26" s="8">
        <v>950</v>
      </c>
      <c r="W26" s="6">
        <f t="shared" si="3"/>
        <v>18.631713306336618</v>
      </c>
      <c r="Y26" s="26">
        <v>950</v>
      </c>
      <c r="Z26" s="27">
        <v>20.975198721317483</v>
      </c>
      <c r="AA26" s="28">
        <v>20.69765880009734</v>
      </c>
      <c r="AB26" s="27">
        <v>17.055393899014739</v>
      </c>
      <c r="AC26" s="28">
        <v>18.631713306336618</v>
      </c>
    </row>
    <row r="27" spans="1:29" x14ac:dyDescent="0.2">
      <c r="A27" s="7"/>
      <c r="B27" s="8"/>
      <c r="C27" s="8"/>
      <c r="D27" s="8">
        <v>1000</v>
      </c>
      <c r="E27" s="6">
        <f t="shared" si="0"/>
        <v>20.444094827818148</v>
      </c>
      <c r="F27" s="12"/>
      <c r="G27" s="7"/>
      <c r="H27" s="7"/>
      <c r="I27" s="7"/>
      <c r="J27" s="8">
        <v>1000</v>
      </c>
      <c r="K27" s="6">
        <f>$I$10*(SQRT(500/J27))</f>
        <v>20.173582374357427</v>
      </c>
      <c r="M27" s="7"/>
      <c r="N27" s="8"/>
      <c r="O27" s="8"/>
      <c r="P27" s="8">
        <v>1000</v>
      </c>
      <c r="Q27" s="6">
        <f t="shared" si="2"/>
        <v>16.623541680340619</v>
      </c>
      <c r="R27" s="12"/>
      <c r="S27" s="7"/>
      <c r="T27" s="7"/>
      <c r="U27" s="7"/>
      <c r="V27" s="8">
        <v>1000</v>
      </c>
      <c r="W27" s="6">
        <f t="shared" si="3"/>
        <v>18.159947788830369</v>
      </c>
      <c r="Y27" s="29">
        <v>1000</v>
      </c>
      <c r="Z27" s="30">
        <v>20.444094827818148</v>
      </c>
      <c r="AA27" s="31">
        <v>20.173582374357427</v>
      </c>
      <c r="AB27" s="30">
        <v>16.623541680340619</v>
      </c>
      <c r="AC27" s="31">
        <v>18.159947788830369</v>
      </c>
    </row>
  </sheetData>
  <mergeCells count="12">
    <mergeCell ref="Z6:AA6"/>
    <mergeCell ref="AB6:AC6"/>
    <mergeCell ref="F7:F27"/>
    <mergeCell ref="M6:W6"/>
    <mergeCell ref="M7:Q7"/>
    <mergeCell ref="S7:W7"/>
    <mergeCell ref="R7:R27"/>
    <mergeCell ref="A6:K6"/>
    <mergeCell ref="A7:E7"/>
    <mergeCell ref="G7:K7"/>
    <mergeCell ref="A3:H3"/>
    <mergeCell ref="A4:H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Locaspi</dc:creator>
  <dc:description/>
  <cp:lastModifiedBy>USER</cp:lastModifiedBy>
  <cp:revision>13</cp:revision>
  <dcterms:created xsi:type="dcterms:W3CDTF">2021-10-07T15:22:39Z</dcterms:created>
  <dcterms:modified xsi:type="dcterms:W3CDTF">2021-10-27T18:19:10Z</dcterms:modified>
  <dc:language>pt-BR</dc:language>
</cp:coreProperties>
</file>