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<sst xmlns="http://schemas.openxmlformats.org/spreadsheetml/2006/main" count="57" uniqueCount="23">
  <si>
    <t>Tamanho de Parcela pelo método de Freese</t>
  </si>
  <si>
    <t>Parcelas Retangulares de 500m2</t>
  </si>
  <si>
    <t>Parcelas Circulares de 500m2</t>
  </si>
  <si>
    <t>Densidade</t>
  </si>
  <si>
    <t>area.basal</t>
  </si>
  <si>
    <t>densidade</t>
  </si>
  <si>
    <t xml:space="preserve">Parcelas retangulares </t>
  </si>
  <si>
    <t>Parcelas circulares</t>
  </si>
  <si>
    <t xml:space="preserve">Densidade </t>
  </si>
  <si>
    <t>Desvio Padrão =</t>
  </si>
  <si>
    <t>Média =</t>
  </si>
  <si>
    <t>Coeficiente de variação =</t>
  </si>
  <si>
    <t xml:space="preserve">Aproximação de Freese </t>
  </si>
  <si>
    <t>V% = V*% (raiz) T/T*</t>
  </si>
  <si>
    <t>V%= C.V na curva</t>
  </si>
  <si>
    <t>V*%  = 30,96</t>
  </si>
  <si>
    <t>V*%  = 22,62</t>
  </si>
  <si>
    <t>T = tamanho da parcela no campo = 500m2</t>
  </si>
  <si>
    <t>T* = tamanho da parcela observado = (varia de 100 a 1000)</t>
  </si>
  <si>
    <t>T*</t>
  </si>
  <si>
    <t>V%</t>
  </si>
  <si>
    <t>V*%  = 26,83</t>
  </si>
  <si>
    <t>V*%  = 25,82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</si>
</sst>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color theme="1"/>
      <name val="Arial"/>
    </font>
    <font>
      <b/>
    </font>
    <font>
      <b/>
      <color theme="1"/>
      <name val="Arial"/>
    </font>
    <font/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1" numFmtId="0" xfId="0" applyFont="1"/>
    <xf borderId="0" fillId="0" fontId="4" numFmtId="0" xfId="0" applyAlignment="1" applyFont="1">
      <alignment readingOrder="0"/>
    </xf>
    <xf borderId="0" fillId="0" fontId="4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1" fillId="0" fontId="4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1" fillId="0" fontId="1" numFmtId="0" xfId="0" applyAlignment="1" applyBorder="1" applyFont="1">
      <alignment readingOrder="0"/>
    </xf>
    <xf borderId="4" fillId="0" fontId="4" numFmtId="0" xfId="0" applyAlignment="1" applyBorder="1" applyFont="1">
      <alignment readingOrder="0"/>
    </xf>
    <xf borderId="5" fillId="0" fontId="1" numFmtId="0" xfId="0" applyBorder="1" applyFont="1"/>
    <xf borderId="4" fillId="0" fontId="1" numFmtId="0" xfId="0" applyAlignment="1" applyBorder="1" applyFont="1">
      <alignment readingOrder="0"/>
    </xf>
    <xf borderId="6" fillId="0" fontId="4" numFmtId="0" xfId="0" applyAlignment="1" applyBorder="1" applyFont="1">
      <alignment readingOrder="0"/>
    </xf>
    <xf borderId="7" fillId="0" fontId="1" numFmtId="0" xfId="0" applyBorder="1" applyFont="1"/>
    <xf borderId="8" fillId="0" fontId="1" numFmtId="0" xfId="0" applyBorder="1" applyFont="1"/>
    <xf borderId="6" fillId="0" fontId="1" numFmtId="0" xfId="0" applyAlignment="1" applyBorder="1" applyFont="1">
      <alignment readingOrder="0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chemeClr val="accent2"/>
                </a:solidFill>
                <a:latin typeface="+mn-lt"/>
              </a:defRPr>
            </a:pPr>
            <a:r>
              <a:rPr b="0">
                <a:solidFill>
                  <a:schemeClr val="accent2"/>
                </a:solidFill>
                <a:latin typeface="+mn-lt"/>
              </a:rPr>
              <a:t>Parcelas Retangulares (densidade)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'Página1'!$B$29</c:f>
            </c:strRef>
          </c:tx>
          <c:spPr>
            <a:ln cmpd="sng">
              <a:solidFill>
                <a:srgbClr val="B45F06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'Página1'!$A$30:$A$39</c:f>
            </c:strRef>
          </c:cat>
          <c:val>
            <c:numRef>
              <c:f>'Página1'!$B$30:$B$39</c:f>
              <c:numCache/>
            </c:numRef>
          </c:val>
          <c:smooth val="0"/>
        </c:ser>
        <c:axId val="1930788729"/>
        <c:axId val="821730624"/>
      </c:lineChart>
      <c:catAx>
        <c:axId val="19307887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400">
                    <a:solidFill>
                      <a:srgbClr val="000000"/>
                    </a:solidFill>
                    <a:latin typeface="sans-serif"/>
                  </a:defRPr>
                </a:pPr>
                <a:r>
                  <a:rPr b="1" sz="1400">
                    <a:solidFill>
                      <a:srgbClr val="000000"/>
                    </a:solidFill>
                    <a:latin typeface="sans-serif"/>
                  </a:rPr>
                  <a:t>Tamanho da Parcela (m2)</a:t>
                </a:r>
              </a:p>
            </c:rich>
          </c:tx>
          <c:layout>
            <c:manualLayout>
              <c:xMode val="edge"/>
              <c:yMode val="edge"/>
              <c:x val="0.13137878684497817"/>
              <c:y val="0.8192579505300354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21730624"/>
      </c:catAx>
      <c:valAx>
        <c:axId val="8217306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sz="1400">
                    <a:solidFill>
                      <a:srgbClr val="000000"/>
                    </a:solidFill>
                    <a:latin typeface="sans-serif"/>
                  </a:defRPr>
                </a:pPr>
                <a:r>
                  <a:rPr b="1" sz="1400">
                    <a:solidFill>
                      <a:srgbClr val="000000"/>
                    </a:solidFill>
                    <a:latin typeface="sans-serif"/>
                  </a:rPr>
                  <a:t>Coeficiente de Variação (%)</a:t>
                </a:r>
              </a:p>
            </c:rich>
          </c:tx>
          <c:layout>
            <c:manualLayout>
              <c:xMode val="edge"/>
              <c:yMode val="edge"/>
              <c:x val="0.04399563318777292"/>
              <c:y val="0.2105418138987043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3078872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0000"/>
                </a:solidFill>
                <a:latin typeface="sans-serif"/>
              </a:defRPr>
            </a:pPr>
            <a:r>
              <a:rPr b="0">
                <a:solidFill>
                  <a:srgbClr val="990000"/>
                </a:solidFill>
                <a:latin typeface="sans-serif"/>
              </a:rPr>
              <a:t>Parcela Retangular (área.basal)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'Página1'!$B$55</c:f>
            </c:strRef>
          </c:tx>
          <c:spPr>
            <a:ln cmpd="sng">
              <a:solidFill>
                <a:srgbClr val="38761D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'Página1'!$A$56:$A$65</c:f>
            </c:strRef>
          </c:cat>
          <c:val>
            <c:numRef>
              <c:f>'Página1'!$B$56:$B$65</c:f>
              <c:numCache/>
            </c:numRef>
          </c:val>
          <c:smooth val="0"/>
        </c:ser>
        <c:axId val="2026819390"/>
        <c:axId val="1500304222"/>
      </c:lineChart>
      <c:catAx>
        <c:axId val="20268193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400">
                    <a:solidFill>
                      <a:srgbClr val="000000"/>
                    </a:solidFill>
                    <a:latin typeface="sans-serif"/>
                  </a:defRPr>
                </a:pPr>
                <a:r>
                  <a:rPr b="1" sz="1400">
                    <a:solidFill>
                      <a:srgbClr val="000000"/>
                    </a:solidFill>
                    <a:latin typeface="sans-serif"/>
                  </a:rPr>
                  <a:t>Tamanho da Parcela (m2)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0304222"/>
      </c:catAx>
      <c:valAx>
        <c:axId val="15003042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sz="1400">
                    <a:solidFill>
                      <a:srgbClr val="000000"/>
                    </a:solidFill>
                    <a:latin typeface="sans-serif"/>
                  </a:defRPr>
                </a:pPr>
                <a:r>
                  <a:rPr b="1" sz="1400">
                    <a:solidFill>
                      <a:srgbClr val="000000"/>
                    </a:solidFill>
                    <a:latin typeface="sans-serif"/>
                  </a:rPr>
                  <a:t>Coeficiente de variação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681939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CC0000"/>
                </a:solidFill>
                <a:latin typeface="+mn-lt"/>
              </a:defRPr>
            </a:pPr>
            <a:r>
              <a:rPr b="0">
                <a:solidFill>
                  <a:srgbClr val="CC0000"/>
                </a:solidFill>
                <a:latin typeface="+mn-lt"/>
              </a:rPr>
              <a:t>Parcelas Circulares (densidade)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'Página1'!$I$29</c:f>
            </c:strRef>
          </c:tx>
          <c:spPr>
            <a:ln cmpd="sng">
              <a:solidFill>
                <a:srgbClr val="38761D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'Página1'!$H$30:$H$39</c:f>
            </c:strRef>
          </c:cat>
          <c:val>
            <c:numRef>
              <c:f>'Página1'!$I$30:$I$39</c:f>
              <c:numCache/>
            </c:numRef>
          </c:val>
          <c:smooth val="0"/>
        </c:ser>
        <c:axId val="150409725"/>
        <c:axId val="752984302"/>
      </c:lineChart>
      <c:catAx>
        <c:axId val="1504097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400">
                    <a:solidFill>
                      <a:srgbClr val="000000"/>
                    </a:solidFill>
                    <a:latin typeface="sans-serif"/>
                  </a:defRPr>
                </a:pPr>
                <a:r>
                  <a:rPr b="1" sz="1400">
                    <a:solidFill>
                      <a:srgbClr val="000000"/>
                    </a:solidFill>
                    <a:latin typeface="sans-serif"/>
                  </a:rPr>
                  <a:t>Tamanho da Parcela (m2)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2984302"/>
      </c:catAx>
      <c:valAx>
        <c:axId val="7529843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sz="1400">
                    <a:solidFill>
                      <a:srgbClr val="000000"/>
                    </a:solidFill>
                    <a:latin typeface="sans-serif"/>
                  </a:defRPr>
                </a:pPr>
                <a:r>
                  <a:rPr b="1" sz="1400">
                    <a:solidFill>
                      <a:srgbClr val="000000"/>
                    </a:solidFill>
                    <a:latin typeface="sans-serif"/>
                  </a:rPr>
                  <a:t>Coeficiente de Variação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40972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CC0000"/>
                </a:solidFill>
                <a:latin typeface="+mn-lt"/>
              </a:defRPr>
            </a:pPr>
            <a:r>
              <a:rPr b="1">
                <a:solidFill>
                  <a:srgbClr val="CC0000"/>
                </a:solidFill>
                <a:latin typeface="+mn-lt"/>
              </a:rPr>
              <a:t>Parcela circular (area.basal)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'Página1'!$I$55</c:f>
            </c:strRef>
          </c:tx>
          <c:spPr>
            <a:ln cmpd="sng">
              <a:solidFill>
                <a:srgbClr val="38761D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'Página1'!$H$56:$H$65</c:f>
            </c:strRef>
          </c:cat>
          <c:val>
            <c:numRef>
              <c:f>'Página1'!$I$56:$I$65</c:f>
              <c:numCache/>
            </c:numRef>
          </c:val>
          <c:smooth val="0"/>
        </c:ser>
        <c:axId val="1594880414"/>
        <c:axId val="1934244492"/>
      </c:lineChart>
      <c:catAx>
        <c:axId val="15948804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400">
                    <a:solidFill>
                      <a:srgbClr val="000000"/>
                    </a:solidFill>
                    <a:latin typeface="sans-serif"/>
                  </a:defRPr>
                </a:pPr>
                <a:r>
                  <a:rPr b="1" sz="1400">
                    <a:solidFill>
                      <a:srgbClr val="000000"/>
                    </a:solidFill>
                    <a:latin typeface="sans-serif"/>
                  </a:rPr>
                  <a:t>Tamanho da Parcela (m2)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34244492"/>
      </c:catAx>
      <c:valAx>
        <c:axId val="19342444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sz="1400">
                    <a:solidFill>
                      <a:srgbClr val="000000"/>
                    </a:solidFill>
                    <a:latin typeface="sans-serif"/>
                  </a:defRPr>
                </a:pPr>
                <a:r>
                  <a:rPr b="1" sz="1400">
                    <a:solidFill>
                      <a:srgbClr val="000000"/>
                    </a:solidFill>
                    <a:latin typeface="sans-serif"/>
                  </a:rPr>
                  <a:t>Coeficiente de Variação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9488041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27</xdr:row>
      <xdr:rowOff>142875</xdr:rowOff>
    </xdr:from>
    <xdr:ext cx="4667250" cy="28765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190500</xdr:colOff>
      <xdr:row>53</xdr:row>
      <xdr:rowOff>190500</xdr:rowOff>
    </xdr:from>
    <xdr:ext cx="4295775" cy="26574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381000</xdr:colOff>
      <xdr:row>27</xdr:row>
      <xdr:rowOff>190500</xdr:rowOff>
    </xdr:from>
    <xdr:ext cx="4352925" cy="26574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190500</xdr:colOff>
      <xdr:row>54</xdr:row>
      <xdr:rowOff>47625</xdr:rowOff>
    </xdr:from>
    <xdr:ext cx="4295775" cy="265747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</row>
    <row r="3">
      <c r="A3" s="1" t="s">
        <v>1</v>
      </c>
      <c r="H3" s="1" t="s">
        <v>2</v>
      </c>
    </row>
    <row r="4">
      <c r="A4" s="2" t="s">
        <v>3</v>
      </c>
      <c r="B4" s="2" t="s">
        <v>4</v>
      </c>
      <c r="C4" s="3"/>
      <c r="H4" s="4" t="s">
        <v>5</v>
      </c>
      <c r="I4" s="4" t="s">
        <v>4</v>
      </c>
    </row>
    <row r="5">
      <c r="A5" s="5">
        <v>1800.0</v>
      </c>
      <c r="B5" s="5">
        <v>45.93</v>
      </c>
      <c r="C5" s="6"/>
      <c r="H5" s="7">
        <v>1000.0</v>
      </c>
      <c r="I5" s="5">
        <v>28.39</v>
      </c>
    </row>
    <row r="6">
      <c r="A6" s="5">
        <v>1300.0</v>
      </c>
      <c r="B6" s="5">
        <v>47.89</v>
      </c>
      <c r="C6" s="6"/>
      <c r="H6" s="7">
        <v>2060.0</v>
      </c>
      <c r="I6" s="5">
        <v>46.88</v>
      </c>
    </row>
    <row r="7">
      <c r="A7" s="5">
        <v>1400.0</v>
      </c>
      <c r="B7" s="5">
        <v>46.97</v>
      </c>
      <c r="C7" s="6"/>
      <c r="H7" s="7">
        <v>2120.0</v>
      </c>
      <c r="I7" s="5">
        <v>54.3</v>
      </c>
    </row>
    <row r="8">
      <c r="A8" s="5">
        <v>1180.0</v>
      </c>
      <c r="B8" s="5">
        <v>39.5</v>
      </c>
      <c r="C8" s="6"/>
      <c r="H8" s="7">
        <v>2080.0</v>
      </c>
      <c r="I8" s="5">
        <v>34.81</v>
      </c>
    </row>
    <row r="9">
      <c r="A9" s="5">
        <v>1400.0</v>
      </c>
      <c r="B9" s="5">
        <v>25.7</v>
      </c>
      <c r="C9" s="6"/>
      <c r="H9" s="7">
        <v>1860.0</v>
      </c>
      <c r="I9" s="5">
        <v>50.51</v>
      </c>
    </row>
    <row r="10">
      <c r="A10" s="5">
        <v>1600.0</v>
      </c>
      <c r="B10" s="5">
        <v>38.39</v>
      </c>
      <c r="C10" s="6"/>
      <c r="H10" s="7">
        <v>1740.0</v>
      </c>
      <c r="I10" s="5">
        <v>48.3</v>
      </c>
    </row>
    <row r="11">
      <c r="A11" s="5">
        <v>1180.0</v>
      </c>
      <c r="B11" s="5">
        <v>43.85</v>
      </c>
      <c r="C11" s="6"/>
      <c r="H11" s="7">
        <v>1440.0</v>
      </c>
      <c r="I11" s="5">
        <v>44.59</v>
      </c>
    </row>
    <row r="12">
      <c r="A12" s="5">
        <v>1000.0</v>
      </c>
      <c r="B12" s="5">
        <v>21.37</v>
      </c>
      <c r="C12" s="6"/>
      <c r="H12" s="7">
        <v>1220.0</v>
      </c>
      <c r="I12" s="5">
        <v>44.15</v>
      </c>
    </row>
    <row r="13">
      <c r="A13" s="5">
        <v>1780.0</v>
      </c>
      <c r="B13" s="5">
        <v>64.05</v>
      </c>
      <c r="C13" s="6"/>
      <c r="H13" s="7">
        <v>1620.0</v>
      </c>
      <c r="I13" s="5">
        <v>47.37</v>
      </c>
    </row>
    <row r="14">
      <c r="A14" s="5">
        <v>2500.0</v>
      </c>
      <c r="B14" s="5">
        <v>45.23</v>
      </c>
      <c r="C14" s="6"/>
      <c r="H14" s="7">
        <v>2180.0</v>
      </c>
      <c r="I14" s="5">
        <v>74.53</v>
      </c>
    </row>
    <row r="16">
      <c r="A16" s="1" t="s">
        <v>6</v>
      </c>
      <c r="H16" s="1" t="s">
        <v>7</v>
      </c>
    </row>
    <row r="17">
      <c r="A17" s="8" t="s">
        <v>8</v>
      </c>
      <c r="H17" s="9" t="s">
        <v>8</v>
      </c>
    </row>
    <row r="18">
      <c r="A18" s="1" t="s">
        <v>9</v>
      </c>
      <c r="B18" s="10">
        <f>STDEV(A5:A14)</f>
        <v>433.4922785</v>
      </c>
      <c r="H18" s="1" t="s">
        <v>9</v>
      </c>
      <c r="I18" s="10">
        <f>STDEV(H5:H14)</f>
        <v>407.1800039</v>
      </c>
    </row>
    <row r="19">
      <c r="A19" s="11" t="s">
        <v>10</v>
      </c>
      <c r="B19" s="10">
        <f>MEDIAN(A5:A14)</f>
        <v>1400</v>
      </c>
      <c r="H19" s="1" t="s">
        <v>10</v>
      </c>
      <c r="I19" s="10">
        <f>MEDIAN(H5:H14)</f>
        <v>1800</v>
      </c>
    </row>
    <row r="20">
      <c r="A20" s="12" t="s">
        <v>11</v>
      </c>
      <c r="B20" s="10">
        <f>(B18/B19)*100</f>
        <v>30.96373418</v>
      </c>
      <c r="H20" s="13" t="s">
        <v>11</v>
      </c>
      <c r="I20" s="10">
        <f>(I18/I19)*100</f>
        <v>22.62111133</v>
      </c>
    </row>
    <row r="22">
      <c r="A22" s="8" t="s">
        <v>12</v>
      </c>
      <c r="H22" s="9" t="s">
        <v>12</v>
      </c>
    </row>
    <row r="23">
      <c r="A23" s="11" t="s">
        <v>13</v>
      </c>
      <c r="H23" s="1" t="s">
        <v>13</v>
      </c>
    </row>
    <row r="24">
      <c r="A24" s="14" t="s">
        <v>14</v>
      </c>
      <c r="B24" s="15"/>
      <c r="C24" s="15"/>
      <c r="D24" s="16"/>
      <c r="H24" s="17" t="s">
        <v>14</v>
      </c>
      <c r="I24" s="15"/>
      <c r="J24" s="15"/>
      <c r="K24" s="16"/>
    </row>
    <row r="25">
      <c r="A25" s="18" t="s">
        <v>15</v>
      </c>
      <c r="D25" s="19"/>
      <c r="H25" s="18" t="s">
        <v>16</v>
      </c>
      <c r="K25" s="19"/>
    </row>
    <row r="26">
      <c r="A26" s="18" t="s">
        <v>17</v>
      </c>
      <c r="D26" s="19"/>
      <c r="H26" s="20" t="s">
        <v>17</v>
      </c>
      <c r="K26" s="19"/>
    </row>
    <row r="27">
      <c r="A27" s="21" t="s">
        <v>18</v>
      </c>
      <c r="B27" s="22"/>
      <c r="C27" s="22"/>
      <c r="D27" s="23"/>
      <c r="H27" s="24" t="s">
        <v>18</v>
      </c>
      <c r="I27" s="22"/>
      <c r="J27" s="22"/>
      <c r="K27" s="23"/>
    </row>
    <row r="29">
      <c r="A29" s="2" t="s">
        <v>19</v>
      </c>
      <c r="B29" s="2" t="s">
        <v>20</v>
      </c>
      <c r="H29" s="4" t="s">
        <v>19</v>
      </c>
      <c r="I29" s="4" t="s">
        <v>20</v>
      </c>
    </row>
    <row r="30">
      <c r="A30" s="5">
        <v>100.0</v>
      </c>
      <c r="B30" s="25">
        <f t="shared" ref="B30:B39" si="1">30.96*SQRT(500/A30)</f>
        <v>69.22866458</v>
      </c>
      <c r="H30" s="7">
        <v>100.0</v>
      </c>
      <c r="I30" s="10">
        <f t="shared" ref="I30:I39" si="2">22.62*SQRT(500/H30)</f>
        <v>50.57985765</v>
      </c>
    </row>
    <row r="31">
      <c r="A31" s="5">
        <v>200.0</v>
      </c>
      <c r="B31" s="25">
        <f t="shared" si="1"/>
        <v>48.95205818</v>
      </c>
      <c r="H31" s="7">
        <v>200.0</v>
      </c>
      <c r="I31" s="10">
        <f t="shared" si="2"/>
        <v>35.76536034</v>
      </c>
    </row>
    <row r="32">
      <c r="A32" s="5">
        <v>300.0</v>
      </c>
      <c r="B32" s="25">
        <f t="shared" si="1"/>
        <v>39.96918813</v>
      </c>
      <c r="H32" s="7">
        <v>300.0</v>
      </c>
      <c r="I32" s="10">
        <f t="shared" si="2"/>
        <v>29.20229443</v>
      </c>
    </row>
    <row r="33">
      <c r="A33" s="5">
        <v>400.0</v>
      </c>
      <c r="B33" s="25">
        <f t="shared" si="1"/>
        <v>34.61433229</v>
      </c>
      <c r="H33" s="7">
        <v>400.0</v>
      </c>
      <c r="I33" s="10">
        <f t="shared" si="2"/>
        <v>25.28992883</v>
      </c>
    </row>
    <row r="34">
      <c r="A34" s="5">
        <v>500.0</v>
      </c>
      <c r="B34" s="25">
        <f t="shared" si="1"/>
        <v>30.96</v>
      </c>
      <c r="H34" s="7">
        <v>500.0</v>
      </c>
      <c r="I34" s="10">
        <f t="shared" si="2"/>
        <v>22.62</v>
      </c>
    </row>
    <row r="35">
      <c r="A35" s="5">
        <v>600.0</v>
      </c>
      <c r="B35" s="25">
        <f t="shared" si="1"/>
        <v>28.26248397</v>
      </c>
      <c r="H35" s="7">
        <v>600.0</v>
      </c>
      <c r="I35" s="10">
        <f t="shared" si="2"/>
        <v>20.64914042</v>
      </c>
    </row>
    <row r="36">
      <c r="A36" s="5">
        <v>700.0</v>
      </c>
      <c r="B36" s="25">
        <f t="shared" si="1"/>
        <v>26.16597573</v>
      </c>
      <c r="H36" s="7">
        <v>700.0</v>
      </c>
      <c r="I36" s="10">
        <f t="shared" si="2"/>
        <v>19.11738924</v>
      </c>
    </row>
    <row r="37">
      <c r="A37" s="5">
        <v>800.0</v>
      </c>
      <c r="B37" s="25">
        <f t="shared" si="1"/>
        <v>24.47602909</v>
      </c>
      <c r="H37" s="7">
        <v>800.0</v>
      </c>
      <c r="I37" s="10">
        <f t="shared" si="2"/>
        <v>17.88268017</v>
      </c>
    </row>
    <row r="38">
      <c r="A38" s="5">
        <v>900.0</v>
      </c>
      <c r="B38" s="25">
        <f t="shared" si="1"/>
        <v>23.07622153</v>
      </c>
      <c r="H38" s="7">
        <v>900.0</v>
      </c>
      <c r="I38" s="10">
        <f t="shared" si="2"/>
        <v>16.85995255</v>
      </c>
    </row>
    <row r="39">
      <c r="A39" s="5">
        <v>1000.0</v>
      </c>
      <c r="B39" s="25">
        <f t="shared" si="1"/>
        <v>21.89202595</v>
      </c>
      <c r="H39" s="7">
        <v>1000.0</v>
      </c>
      <c r="I39" s="10">
        <f t="shared" si="2"/>
        <v>15.99475539</v>
      </c>
    </row>
    <row r="43">
      <c r="A43" s="8" t="s">
        <v>4</v>
      </c>
      <c r="H43" s="8" t="s">
        <v>4</v>
      </c>
    </row>
    <row r="44">
      <c r="A44" s="1" t="s">
        <v>9</v>
      </c>
      <c r="B44" s="10">
        <f>STDEV(B5:B14)</f>
        <v>11.95054327</v>
      </c>
      <c r="H44" s="1" t="s">
        <v>9</v>
      </c>
      <c r="I44" s="10">
        <f>STDEV(I5:I14)</f>
        <v>12.16892312</v>
      </c>
    </row>
    <row r="45">
      <c r="A45" s="1" t="s">
        <v>10</v>
      </c>
      <c r="B45" s="10">
        <f>MEDIAN(B5:B14)</f>
        <v>44.54</v>
      </c>
      <c r="H45" s="1" t="s">
        <v>10</v>
      </c>
      <c r="I45" s="10">
        <f>MEDIAN(I5:I14)</f>
        <v>47.125</v>
      </c>
    </row>
    <row r="46">
      <c r="A46" s="13" t="s">
        <v>11</v>
      </c>
      <c r="B46" s="10">
        <f>(B44/B45)*100</f>
        <v>26.83103563</v>
      </c>
      <c r="H46" s="13" t="s">
        <v>11</v>
      </c>
      <c r="I46" s="10">
        <f>(I44/I45)*100</f>
        <v>25.82264854</v>
      </c>
    </row>
    <row r="48">
      <c r="A48" s="9" t="s">
        <v>12</v>
      </c>
      <c r="H48" s="9" t="s">
        <v>12</v>
      </c>
    </row>
    <row r="49">
      <c r="A49" s="1" t="s">
        <v>13</v>
      </c>
      <c r="H49" s="1" t="s">
        <v>13</v>
      </c>
    </row>
    <row r="50">
      <c r="A50" s="17" t="s">
        <v>14</v>
      </c>
      <c r="B50" s="15"/>
      <c r="C50" s="15"/>
      <c r="D50" s="16"/>
      <c r="H50" s="17" t="s">
        <v>14</v>
      </c>
      <c r="I50" s="15"/>
      <c r="J50" s="15"/>
      <c r="K50" s="16"/>
    </row>
    <row r="51">
      <c r="A51" s="18" t="s">
        <v>21</v>
      </c>
      <c r="D51" s="19"/>
      <c r="H51" s="18" t="s">
        <v>22</v>
      </c>
      <c r="K51" s="19"/>
    </row>
    <row r="52">
      <c r="A52" s="20" t="s">
        <v>17</v>
      </c>
      <c r="D52" s="19"/>
      <c r="H52" s="20" t="s">
        <v>17</v>
      </c>
      <c r="K52" s="19"/>
    </row>
    <row r="53">
      <c r="A53" s="24" t="s">
        <v>18</v>
      </c>
      <c r="B53" s="22"/>
      <c r="C53" s="22"/>
      <c r="D53" s="23"/>
      <c r="H53" s="24" t="s">
        <v>18</v>
      </c>
      <c r="I53" s="22"/>
      <c r="J53" s="22"/>
      <c r="K53" s="23"/>
    </row>
    <row r="55">
      <c r="A55" s="4" t="s">
        <v>19</v>
      </c>
      <c r="B55" s="2" t="s">
        <v>20</v>
      </c>
      <c r="H55" s="4" t="s">
        <v>19</v>
      </c>
      <c r="I55" s="4" t="s">
        <v>20</v>
      </c>
    </row>
    <row r="56">
      <c r="A56" s="7">
        <v>100.0</v>
      </c>
      <c r="B56" s="10">
        <f t="shared" ref="B56:B65" si="3">26.83*SQRT(500/A56)</f>
        <v>59.99370384</v>
      </c>
      <c r="H56" s="7">
        <v>100.0</v>
      </c>
      <c r="I56" s="10">
        <f t="shared" ref="I56:I65" si="4">25.82*SQRT(500/H56)</f>
        <v>57.73527518</v>
      </c>
    </row>
    <row r="57">
      <c r="A57" s="7">
        <v>200.0</v>
      </c>
      <c r="B57" s="10">
        <f t="shared" si="3"/>
        <v>42.42195481</v>
      </c>
      <c r="H57" s="7">
        <v>200.0</v>
      </c>
      <c r="I57" s="10">
        <f t="shared" si="4"/>
        <v>40.82500459</v>
      </c>
    </row>
    <row r="58">
      <c r="A58" s="7">
        <v>300.0</v>
      </c>
      <c r="B58" s="10">
        <f t="shared" si="3"/>
        <v>34.63738106</v>
      </c>
      <c r="H58" s="7">
        <v>300.0</v>
      </c>
      <c r="I58" s="10">
        <f t="shared" si="4"/>
        <v>33.33347667</v>
      </c>
    </row>
    <row r="59">
      <c r="A59" s="7">
        <v>400.0</v>
      </c>
      <c r="B59" s="10">
        <f t="shared" si="3"/>
        <v>29.99685192</v>
      </c>
      <c r="H59" s="7">
        <v>400.0</v>
      </c>
      <c r="I59" s="10">
        <f t="shared" si="4"/>
        <v>28.86763759</v>
      </c>
    </row>
    <row r="60">
      <c r="A60" s="7">
        <v>500.0</v>
      </c>
      <c r="B60" s="10">
        <f t="shared" si="3"/>
        <v>26.83</v>
      </c>
      <c r="H60" s="7">
        <v>500.0</v>
      </c>
      <c r="I60" s="10">
        <f t="shared" si="4"/>
        <v>25.82</v>
      </c>
    </row>
    <row r="61">
      <c r="A61" s="7">
        <v>600.0</v>
      </c>
      <c r="B61" s="10">
        <f t="shared" si="3"/>
        <v>24.49232703</v>
      </c>
      <c r="H61" s="7">
        <v>600.0</v>
      </c>
      <c r="I61" s="10">
        <f t="shared" si="4"/>
        <v>23.57032739</v>
      </c>
    </row>
    <row r="62">
      <c r="A62" s="7">
        <v>700.0</v>
      </c>
      <c r="B62" s="10">
        <f t="shared" si="3"/>
        <v>22.67548865</v>
      </c>
      <c r="H62" s="7">
        <v>700.0</v>
      </c>
      <c r="I62" s="10">
        <f t="shared" si="4"/>
        <v>21.82188286</v>
      </c>
    </row>
    <row r="63">
      <c r="A63" s="7">
        <v>800.0</v>
      </c>
      <c r="B63" s="10">
        <f t="shared" si="3"/>
        <v>21.21097741</v>
      </c>
      <c r="H63" s="7">
        <v>800.0</v>
      </c>
      <c r="I63" s="10">
        <f t="shared" si="4"/>
        <v>20.4125023</v>
      </c>
    </row>
    <row r="64">
      <c r="A64" s="7">
        <v>900.0</v>
      </c>
      <c r="B64" s="10">
        <f t="shared" si="3"/>
        <v>19.99790128</v>
      </c>
      <c r="H64" s="7">
        <v>900.0</v>
      </c>
      <c r="I64" s="10">
        <f t="shared" si="4"/>
        <v>19.24509173</v>
      </c>
    </row>
    <row r="65">
      <c r="A65" s="7">
        <v>1000.0</v>
      </c>
      <c r="B65" s="10">
        <f t="shared" si="3"/>
        <v>18.97167494</v>
      </c>
      <c r="H65" s="7">
        <v>1000.0</v>
      </c>
      <c r="I65" s="10">
        <f t="shared" si="4"/>
        <v>18.25749709</v>
      </c>
    </row>
  </sheetData>
  <drawing r:id="rId1"/>
</worksheet>
</file>