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Base2012_Mac\Arquivos2009\Aulas_Inventário2021\"/>
    </mc:Choice>
  </mc:AlternateContent>
  <bookViews>
    <workbookView xWindow="-110" yWindow="-110" windowWidth="23260" windowHeight="12580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2" i="1" l="1"/>
  <c r="C18" i="1"/>
  <c r="C17" i="1"/>
  <c r="C16" i="1"/>
  <c r="C15" i="1"/>
  <c r="C14" i="1"/>
  <c r="E6" i="1"/>
  <c r="E5" i="1"/>
  <c r="E4" i="1"/>
  <c r="E3" i="1"/>
  <c r="D6" i="1"/>
  <c r="D5" i="1"/>
  <c r="D4" i="1"/>
  <c r="D3" i="1"/>
  <c r="E7" i="1" l="1"/>
</calcChain>
</file>

<file path=xl/sharedStrings.xml><?xml version="1.0" encoding="utf-8"?>
<sst xmlns="http://schemas.openxmlformats.org/spreadsheetml/2006/main" count="15" uniqueCount="15">
  <si>
    <t>Altura  seção(%)</t>
  </si>
  <si>
    <t>Diâmetro                    com casca (cm)</t>
  </si>
  <si>
    <t>Dbásica (g/cm3)</t>
  </si>
  <si>
    <t>Vol (m3)</t>
  </si>
  <si>
    <t>Peso úmido da galhada (kg)</t>
  </si>
  <si>
    <t>Umidade da galhada (%)</t>
  </si>
  <si>
    <t>Altura comercial (m)</t>
  </si>
  <si>
    <t>Peso seco da galhada (kg)</t>
  </si>
  <si>
    <t>CO2 to C (44/12)</t>
  </si>
  <si>
    <t>Biomassa da árvore (kg)</t>
  </si>
  <si>
    <t>Carbono na árvore (kg)</t>
  </si>
  <si>
    <t>kg</t>
  </si>
  <si>
    <t>Comprimento da tora (m)</t>
  </si>
  <si>
    <t>Carbono na biomassa (%)</t>
  </si>
  <si>
    <t>CO2 na árvore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</si>
</sst>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Georgia"/>
      <family val="1"/>
    </font>
    <font>
      <b/>
      <sz val="12"/>
      <color rgb="FFFF0000"/>
      <name val="Georgia"/>
      <family val="1"/>
    </font>
    <font>
      <b/>
      <sz val="12"/>
      <color theme="1"/>
      <name val="Georg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0" xfId="0" applyFont="1"/>
    <xf numFmtId="164" fontId="1" fillId="0" borderId="0" xfId="0" applyNumberFormat="1" applyFont="1"/>
    <xf numFmtId="2" fontId="1" fillId="0" borderId="0" xfId="0" applyNumberFormat="1" applyFont="1"/>
    <xf numFmtId="2" fontId="2" fillId="0" borderId="0" xfId="0" applyNumberFormat="1" applyFont="1"/>
    <xf numFmtId="164" fontId="3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D12" sqref="D12"/>
    </sheetView>
  </sheetViews>
  <sheetFormatPr defaultRowHeight="14.5" x14ac:dyDescent="0.35"/>
  <cols>
    <col min="1" max="1" width="14" bestFit="1" customWidth="1"/>
    <col min="2" max="2" width="13.90625" customWidth="1"/>
    <col min="3" max="3" width="9.08984375" bestFit="1" customWidth="1"/>
    <col min="4" max="4" width="9.08984375" style="1" bestFit="1" customWidth="1"/>
    <col min="5" max="5" width="9.90625" style="1" bestFit="1" customWidth="1"/>
  </cols>
  <sheetData>
    <row r="1" spans="1:6" ht="46.5" x14ac:dyDescent="0.35">
      <c r="A1" s="2" t="s">
        <v>0</v>
      </c>
      <c r="B1" s="2" t="s">
        <v>1</v>
      </c>
      <c r="C1" s="2" t="s">
        <v>2</v>
      </c>
      <c r="D1" s="3" t="s">
        <v>3</v>
      </c>
      <c r="E1" s="8" t="s">
        <v>11</v>
      </c>
      <c r="F1" s="4"/>
    </row>
    <row r="2" spans="1:6" ht="15.5" x14ac:dyDescent="0.35">
      <c r="A2" s="4">
        <v>0</v>
      </c>
      <c r="B2" s="4">
        <v>23</v>
      </c>
      <c r="C2" s="6">
        <v>0.52</v>
      </c>
      <c r="D2" s="5"/>
      <c r="E2" s="5"/>
      <c r="F2" s="4"/>
    </row>
    <row r="3" spans="1:6" ht="15.5" x14ac:dyDescent="0.35">
      <c r="A3" s="4">
        <v>25</v>
      </c>
      <c r="B3" s="4">
        <v>20</v>
      </c>
      <c r="C3" s="6">
        <v>0.54</v>
      </c>
      <c r="D3" s="5">
        <f>(((B2/100)^2)+((B3/100)^2))*(PI()/8)*3</f>
        <v>0.10944523406943443</v>
      </c>
      <c r="E3" s="6">
        <f>D3*((C2+C3)/2)*1000</f>
        <v>58.005974056800255</v>
      </c>
      <c r="F3" s="4"/>
    </row>
    <row r="4" spans="1:6" ht="15.5" x14ac:dyDescent="0.35">
      <c r="A4" s="4">
        <v>50</v>
      </c>
      <c r="B4" s="4">
        <v>18</v>
      </c>
      <c r="C4" s="6">
        <v>0.49</v>
      </c>
      <c r="D4" s="5">
        <f>(((B3/100)^2)+((B4/100)^2))*(PI()/8)*3</f>
        <v>8.5294240544962902E-2</v>
      </c>
      <c r="E4" s="6">
        <f>D4*((C3+C4)/2)*1000</f>
        <v>43.926533880655889</v>
      </c>
      <c r="F4" s="4"/>
    </row>
    <row r="5" spans="1:6" ht="15.5" x14ac:dyDescent="0.35">
      <c r="A5" s="4">
        <v>75</v>
      </c>
      <c r="B5" s="4">
        <v>12</v>
      </c>
      <c r="C5" s="6">
        <v>0.44</v>
      </c>
      <c r="D5" s="5">
        <f>(((B4/100)^2)+((B5/100)^2))*(PI()/8)*3</f>
        <v>5.5134951070500857E-2</v>
      </c>
      <c r="E5" s="6">
        <f>D5*((C4+C5)/2)*1000</f>
        <v>25.637752247782899</v>
      </c>
      <c r="F5" s="4"/>
    </row>
    <row r="6" spans="1:6" ht="15.5" x14ac:dyDescent="0.35">
      <c r="A6" s="4">
        <v>100</v>
      </c>
      <c r="B6" s="4">
        <v>5</v>
      </c>
      <c r="C6" s="6">
        <v>0.4</v>
      </c>
      <c r="D6" s="5">
        <f>(((B5/100)^2)+((B6/100)^2))*(PI()/8)*3</f>
        <v>1.9909843442125312E-2</v>
      </c>
      <c r="E6" s="6">
        <f>D6*((C5+C6)/2)*1000</f>
        <v>8.3621342456926318</v>
      </c>
      <c r="F6" s="4"/>
    </row>
    <row r="7" spans="1:6" ht="15.5" x14ac:dyDescent="0.35">
      <c r="A7" s="4"/>
      <c r="B7" s="4"/>
      <c r="C7" s="4"/>
      <c r="D7" s="5"/>
      <c r="E7" s="6">
        <f>SUM(E3:E6)</f>
        <v>135.93239443093168</v>
      </c>
      <c r="F7" s="4"/>
    </row>
    <row r="8" spans="1:6" ht="15.5" x14ac:dyDescent="0.35">
      <c r="A8" s="4"/>
      <c r="B8" s="4"/>
      <c r="C8" s="4"/>
      <c r="D8" s="5"/>
      <c r="E8" s="5"/>
      <c r="F8" s="4"/>
    </row>
    <row r="9" spans="1:6" ht="15.5" x14ac:dyDescent="0.35">
      <c r="A9" s="4" t="s">
        <v>4</v>
      </c>
      <c r="B9" s="4"/>
      <c r="C9" s="4">
        <v>126</v>
      </c>
      <c r="D9" s="5"/>
      <c r="E9" s="5"/>
      <c r="F9" s="4"/>
    </row>
    <row r="10" spans="1:6" ht="15.5" x14ac:dyDescent="0.35">
      <c r="A10" s="4" t="s">
        <v>5</v>
      </c>
      <c r="B10" s="4"/>
      <c r="C10" s="4">
        <v>63</v>
      </c>
      <c r="D10" s="5"/>
      <c r="E10" s="5"/>
      <c r="F10" s="4"/>
    </row>
    <row r="11" spans="1:6" ht="15.5" x14ac:dyDescent="0.35">
      <c r="A11" s="4" t="s">
        <v>6</v>
      </c>
      <c r="B11" s="4"/>
      <c r="C11" s="4">
        <v>12</v>
      </c>
      <c r="D11" s="5"/>
      <c r="E11" s="5"/>
      <c r="F11" s="4"/>
    </row>
    <row r="12" spans="1:6" ht="15.5" x14ac:dyDescent="0.35">
      <c r="A12" s="4" t="s">
        <v>12</v>
      </c>
      <c r="B12" s="4"/>
      <c r="C12" s="4">
        <f>12/4</f>
        <v>3</v>
      </c>
      <c r="D12" s="5"/>
      <c r="E12" s="5"/>
      <c r="F12" s="4"/>
    </row>
    <row r="13" spans="1:6" ht="15.5" x14ac:dyDescent="0.35">
      <c r="A13" s="4" t="s">
        <v>13</v>
      </c>
      <c r="B13" s="4"/>
      <c r="C13" s="4">
        <v>48</v>
      </c>
      <c r="D13" s="5"/>
      <c r="E13" s="5"/>
      <c r="F13" s="4"/>
    </row>
    <row r="14" spans="1:6" ht="15.5" x14ac:dyDescent="0.35">
      <c r="A14" s="4" t="s">
        <v>8</v>
      </c>
      <c r="B14" s="4"/>
      <c r="C14" s="5">
        <f>44/12</f>
        <v>3.6666666666666665</v>
      </c>
      <c r="D14" s="5"/>
      <c r="E14" s="5"/>
      <c r="F14" s="4"/>
    </row>
    <row r="15" spans="1:6" ht="15.5" x14ac:dyDescent="0.35">
      <c r="A15" s="4" t="s">
        <v>7</v>
      </c>
      <c r="B15" s="4"/>
      <c r="C15" s="6">
        <f>126*(1-0.63)</f>
        <v>46.62</v>
      </c>
      <c r="D15" s="5"/>
      <c r="E15" s="5"/>
      <c r="F15" s="4"/>
    </row>
    <row r="16" spans="1:6" ht="15.5" x14ac:dyDescent="0.35">
      <c r="A16" s="4" t="s">
        <v>9</v>
      </c>
      <c r="B16" s="4"/>
      <c r="C16" s="6">
        <f>C15+E7</f>
        <v>182.55239443093168</v>
      </c>
      <c r="D16" s="5"/>
      <c r="E16" s="5"/>
      <c r="F16" s="4"/>
    </row>
    <row r="17" spans="1:6" ht="15.5" x14ac:dyDescent="0.35">
      <c r="A17" s="4" t="s">
        <v>10</v>
      </c>
      <c r="B17" s="4"/>
      <c r="C17" s="6">
        <f>0.48*C16</f>
        <v>87.625149326847207</v>
      </c>
      <c r="D17" s="5"/>
      <c r="E17" s="5"/>
      <c r="F17" s="4"/>
    </row>
    <row r="18" spans="1:6" ht="15.5" x14ac:dyDescent="0.35">
      <c r="A18" s="4" t="s">
        <v>14</v>
      </c>
      <c r="B18" s="4"/>
      <c r="C18" s="7">
        <f>C17*C14</f>
        <v>321.29221419843975</v>
      </c>
      <c r="D18" s="5"/>
      <c r="E18" s="5"/>
      <c r="F18" s="4"/>
    </row>
    <row r="19" spans="1:6" ht="15.5" x14ac:dyDescent="0.35">
      <c r="A19" s="4"/>
      <c r="B19" s="4"/>
      <c r="C19" s="4"/>
      <c r="D19" s="5"/>
      <c r="E19" s="5"/>
      <c r="F19" s="4"/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Hilton Thadeu</dc:creator>
  <cp:lastModifiedBy>htzcouto</cp:lastModifiedBy>
  <dcterms:created xsi:type="dcterms:W3CDTF">2019-10-14T23:26:13Z</dcterms:created>
  <dcterms:modified xsi:type="dcterms:W3CDTF">2021-09-13T10:57:28Z</dcterms:modified>
</cp:coreProperties>
</file>