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onto de Bitterlich" sheetId="1" state="visible" r:id="rId2"/>
    <sheet name="Parcela de Area Fixa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<sst xmlns="http://schemas.openxmlformats.org/spreadsheetml/2006/main" count="100" uniqueCount="80">
  <si>
    <t xml:space="preserve">Ponto de Bitterlicha: Fator de Área Basal 2 m2/ha</t>
  </si>
  <si>
    <t xml:space="preserve">DAP médio</t>
  </si>
  <si>
    <t xml:space="preserve">DAP médio quadrático</t>
  </si>
  <si>
    <t xml:space="preserve">arvores</t>
  </si>
  <si>
    <t xml:space="preserve">d</t>
  </si>
  <si>
    <t xml:space="preserve">h </t>
  </si>
  <si>
    <t xml:space="preserve">área transv.</t>
  </si>
  <si>
    <t xml:space="preserve">Fator de Exp.</t>
  </si>
  <si>
    <t xml:space="preserve">Densidade</t>
  </si>
  <si>
    <t xml:space="preserve">Área Basal</t>
  </si>
  <si>
    <t xml:space="preserve">Volume</t>
  </si>
  <si>
    <t xml:space="preserve">V * FE</t>
  </si>
  <si>
    <t xml:space="preserve">'d * FE</t>
  </si>
  <si>
    <t xml:space="preserve">m2</t>
  </si>
  <si>
    <t xml:space="preserve">1/ha</t>
  </si>
  <si>
    <t xml:space="preserve">área transv. Média</t>
  </si>
  <si>
    <t xml:space="preserve">ARVOREDO =</t>
  </si>
  <si>
    <t xml:space="preserve">m2/ha</t>
  </si>
  <si>
    <t xml:space="preserve">m3/ha</t>
  </si>
  <si>
    <t xml:space="preserve">cm</t>
  </si>
  <si>
    <t xml:space="preserve">Parcela de área fixa de 120 m2</t>
  </si>
  <si>
    <t xml:space="preserve">arvore</t>
  </si>
  <si>
    <t xml:space="preserve">h</t>
  </si>
  <si>
    <t xml:space="preserve">d.2m </t>
  </si>
  <si>
    <t xml:space="preserve">Diâmetro</t>
  </si>
  <si>
    <t xml:space="preserve">Diâmetro^2</t>
  </si>
  <si>
    <t xml:space="preserve">26,20</t>
  </si>
  <si>
    <t xml:space="preserve">15,10 </t>
  </si>
  <si>
    <t xml:space="preserve">25,20</t>
  </si>
  <si>
    <t xml:space="preserve">12,16 </t>
  </si>
  <si>
    <t xml:space="preserve">14,50</t>
  </si>
  <si>
    <t xml:space="preserve">25,40</t>
  </si>
  <si>
    <t xml:space="preserve">13,91 </t>
  </si>
  <si>
    <t xml:space="preserve">16,90</t>
  </si>
  <si>
    <t xml:space="preserve">26,00</t>
  </si>
  <si>
    <t xml:space="preserve">16,13 </t>
  </si>
  <si>
    <t xml:space="preserve">26,50</t>
  </si>
  <si>
    <t xml:space="preserve">16,45 </t>
  </si>
  <si>
    <t xml:space="preserve">15,90</t>
  </si>
  <si>
    <t xml:space="preserve">27,00</t>
  </si>
  <si>
    <t xml:space="preserve">15,53 </t>
  </si>
  <si>
    <t xml:space="preserve">16,20</t>
  </si>
  <si>
    <t xml:space="preserve">23,40</t>
  </si>
  <si>
    <t xml:space="preserve">15,27 </t>
  </si>
  <si>
    <t xml:space="preserve">15,60</t>
  </si>
  <si>
    <t xml:space="preserve">15,08 </t>
  </si>
  <si>
    <t xml:space="preserve">16,80</t>
  </si>
  <si>
    <t xml:space="preserve">26,10</t>
  </si>
  <si>
    <t xml:space="preserve">16,86 </t>
  </si>
  <si>
    <t xml:space="preserve">15,70</t>
  </si>
  <si>
    <t xml:space="preserve">15,49 </t>
  </si>
  <si>
    <t xml:space="preserve">25,50</t>
  </si>
  <si>
    <t xml:space="preserve">14,62 </t>
  </si>
  <si>
    <t xml:space="preserve">10,50</t>
  </si>
  <si>
    <t xml:space="preserve">20,80</t>
  </si>
  <si>
    <t xml:space="preserve">10,13 </t>
  </si>
  <si>
    <t xml:space="preserve">17,40</t>
  </si>
  <si>
    <t xml:space="preserve">28,00</t>
  </si>
  <si>
    <t xml:space="preserve">16,68 </t>
  </si>
  <si>
    <t xml:space="preserve">16,30</t>
  </si>
  <si>
    <t xml:space="preserve">26,70</t>
  </si>
  <si>
    <t xml:space="preserve">16,00 </t>
  </si>
  <si>
    <t xml:space="preserve">15,44 </t>
  </si>
  <si>
    <t xml:space="preserve">16,50</t>
  </si>
  <si>
    <t xml:space="preserve">25,60</t>
  </si>
  <si>
    <t xml:space="preserve">14,98 </t>
  </si>
  <si>
    <t xml:space="preserve">12,40</t>
  </si>
  <si>
    <t xml:space="preserve">21,70</t>
  </si>
  <si>
    <t xml:space="preserve">11,90 </t>
  </si>
  <si>
    <t xml:space="preserve">17,70</t>
  </si>
  <si>
    <t xml:space="preserve">25,70</t>
  </si>
  <si>
    <t xml:space="preserve">16,76 </t>
  </si>
  <si>
    <t xml:space="preserve">27,40</t>
  </si>
  <si>
    <t xml:space="preserve">20,41 </t>
  </si>
  <si>
    <t xml:space="preserve">10,00</t>
  </si>
  <si>
    <t xml:space="preserve">9,40 </t>
  </si>
  <si>
    <t xml:space="preserve">SOMA =</t>
  </si>
  <si>
    <t xml:space="preserve">area transv. Média</t>
  </si>
  <si>
    <t xml:space="preserve">ARVOREDO==&gt;</t>
  </si>
  <si>
    <t xml:space="preserve">FATOR DE EXPANSÃO==&gt;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</si>
</sst>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000"/>
    <numFmt numFmtId="166" formatCode="#,##0.0"/>
    <numFmt numFmtId="167" formatCode="#,##0.0000"/>
    <numFmt numFmtId="168" formatCode="0.0"/>
    <numFmt numFmtId="169" formatCode="#,##0"/>
    <numFmt numFmtId="170" formatCode="0.00"/>
    <numFmt numFmtId="171" formatCode="0.00000"/>
    <numFmt numFmtId="172" formatCode="#,##0.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68" zoomScaleNormal="168" zoomScalePageLayoutView="100" workbookViewId="0">
      <selection pane="topLeft" activeCell="L5" activeCellId="0" sqref="L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7.54"/>
    <col collapsed="false" customWidth="true" hidden="false" outlineLevel="0" max="2" min="2" style="1" width="6.01"/>
    <col collapsed="false" customWidth="true" hidden="false" outlineLevel="0" max="3" min="3" style="1" width="6.57"/>
    <col collapsed="false" customWidth="false" hidden="false" outlineLevel="0" max="4" min="4" style="2" width="11.54"/>
    <col collapsed="false" customWidth="false" hidden="false" outlineLevel="0" max="5" min="5" style="3" width="11.54"/>
    <col collapsed="false" customWidth="false" hidden="false" outlineLevel="0" max="7" min="6" style="1" width="11.54"/>
    <col collapsed="false" customWidth="false" hidden="false" outlineLevel="0" max="9" min="8" style="4" width="11.54"/>
    <col collapsed="false" customWidth="false" hidden="false" outlineLevel="0" max="10" min="10" style="5" width="11.54"/>
    <col collapsed="false" customWidth="false" hidden="false" outlineLevel="0" max="12" min="12" style="1" width="11.54"/>
  </cols>
  <sheetData>
    <row r="1" customFormat="false" ht="12.8" hidden="false" customHeight="false" outlineLevel="0" collapsed="false">
      <c r="A1" s="1" t="s">
        <v>0</v>
      </c>
      <c r="J1" s="5" t="s">
        <v>1</v>
      </c>
      <c r="L1" s="1" t="s">
        <v>2</v>
      </c>
    </row>
    <row r="2" customFormat="false" ht="12.85" hidden="false" customHeight="false" outlineLevel="0" collapsed="false">
      <c r="A2" s="1" t="s">
        <v>3</v>
      </c>
      <c r="B2" s="1" t="s">
        <v>4</v>
      </c>
      <c r="C2" s="1" t="s">
        <v>5</v>
      </c>
      <c r="D2" s="2" t="s">
        <v>6</v>
      </c>
      <c r="E2" s="3" t="s">
        <v>7</v>
      </c>
      <c r="F2" s="1" t="s">
        <v>8</v>
      </c>
      <c r="G2" s="1" t="s">
        <v>9</v>
      </c>
      <c r="H2" s="4" t="s">
        <v>10</v>
      </c>
      <c r="I2" s="4" t="s">
        <v>11</v>
      </c>
      <c r="J2" s="6" t="s">
        <v>12</v>
      </c>
    </row>
    <row r="3" customFormat="false" ht="12.8" hidden="false" customHeight="false" outlineLevel="0" collapsed="false">
      <c r="A3" s="1" t="n">
        <v>1</v>
      </c>
      <c r="B3" s="1" t="n">
        <v>40.1</v>
      </c>
      <c r="C3" s="1" t="n">
        <v>46.6</v>
      </c>
      <c r="D3" s="2" t="n">
        <f aca="false">(PI()/4)*(B3/100)^2</f>
        <v>0.126292810072473</v>
      </c>
      <c r="E3" s="3" t="n">
        <f aca="false">2/D3</f>
        <v>15.8362142615427</v>
      </c>
      <c r="F3" s="3" t="n">
        <f aca="false">E3</f>
        <v>15.8362142615427</v>
      </c>
      <c r="G3" s="1" t="n">
        <f aca="false">1*2</f>
        <v>2</v>
      </c>
      <c r="H3" s="4" t="n">
        <f aca="false"> (8.0672 + 0.035379*B3^2*C3)/1000</f>
        <v>2.659131217814</v>
      </c>
      <c r="I3" s="4" t="n">
        <f aca="false">H3*F3</f>
        <v>42.1105717148594</v>
      </c>
      <c r="J3" s="5" t="n">
        <f aca="false">B3*E3</f>
        <v>635.032191887862</v>
      </c>
    </row>
    <row r="4" customFormat="false" ht="12.8" hidden="false" customHeight="false" outlineLevel="0" collapsed="false">
      <c r="A4" s="1" t="n">
        <v>1</v>
      </c>
      <c r="B4" s="1" t="n">
        <v>18</v>
      </c>
      <c r="C4" s="1" t="n">
        <v>30.6</v>
      </c>
      <c r="D4" s="2" t="n">
        <f aca="false">(PI()/4)*(B4/100)^2</f>
        <v>0.0254469004940773</v>
      </c>
      <c r="E4" s="3" t="n">
        <f aca="false">2/D4</f>
        <v>78.5950336256273</v>
      </c>
      <c r="F4" s="3" t="n">
        <f aca="false">E4</f>
        <v>78.5950336256273</v>
      </c>
      <c r="G4" s="1" t="n">
        <f aca="false">1*2</f>
        <v>2</v>
      </c>
      <c r="H4" s="4" t="n">
        <f aca="false"> (8.0672 + 0.035379*B4^2*C4)/1000</f>
        <v>0.3588287576</v>
      </c>
      <c r="I4" s="4" t="n">
        <f aca="false">H4*F4</f>
        <v>28.2021582694141</v>
      </c>
      <c r="J4" s="5" t="n">
        <f aca="false">B4*E4</f>
        <v>1414.71060526129</v>
      </c>
    </row>
    <row r="5" customFormat="false" ht="12.8" hidden="false" customHeight="false" outlineLevel="0" collapsed="false">
      <c r="A5" s="1" t="n">
        <v>2</v>
      </c>
      <c r="B5" s="1" t="n">
        <v>43.5</v>
      </c>
      <c r="C5" s="1" t="n">
        <v>40.6</v>
      </c>
      <c r="D5" s="2" t="n">
        <f aca="false">(PI()/4)*(B5/100)^2</f>
        <v>0.148616967468882</v>
      </c>
      <c r="E5" s="3" t="n">
        <f aca="false">2/D5</f>
        <v>13.4574136053393</v>
      </c>
      <c r="F5" s="3" t="n">
        <f aca="false">E5</f>
        <v>13.4574136053393</v>
      </c>
      <c r="G5" s="1" t="n">
        <f aca="false">1*2</f>
        <v>2</v>
      </c>
      <c r="H5" s="4" t="n">
        <f aca="false"> (8.0672 + 0.035379*B5^2*C5)/1000</f>
        <v>2.72607125765</v>
      </c>
      <c r="I5" s="4" t="n">
        <f aca="false">H5*F5</f>
        <v>36.6858684318235</v>
      </c>
      <c r="J5" s="5" t="n">
        <f aca="false">B5*E5</f>
        <v>585.397491832259</v>
      </c>
    </row>
    <row r="6" customFormat="false" ht="12.8" hidden="false" customHeight="false" outlineLevel="0" collapsed="false">
      <c r="A6" s="1" t="n">
        <v>3</v>
      </c>
      <c r="B6" s="1" t="n">
        <v>19</v>
      </c>
      <c r="C6" s="1" t="n">
        <v>24.8</v>
      </c>
      <c r="D6" s="2" t="n">
        <f aca="false">(PI()/4)*(B6/100)^2</f>
        <v>0.0283528736986479</v>
      </c>
      <c r="E6" s="3" t="n">
        <f aca="false">2/D6</f>
        <v>70.539586965937</v>
      </c>
      <c r="F6" s="3" t="n">
        <f aca="false">E6</f>
        <v>70.539586965937</v>
      </c>
      <c r="G6" s="1" t="n">
        <f aca="false">1*2</f>
        <v>2</v>
      </c>
      <c r="H6" s="4" t="n">
        <f aca="false"> (8.0672 + 0.035379*B6^2*C6)/1000</f>
        <v>0.3248083112</v>
      </c>
      <c r="I6" s="4" t="n">
        <f aca="false">H6*F6</f>
        <v>22.9118441151515</v>
      </c>
      <c r="J6" s="5" t="n">
        <f aca="false">B6*E6</f>
        <v>1340.2521523528</v>
      </c>
    </row>
    <row r="7" customFormat="false" ht="12.8" hidden="false" customHeight="false" outlineLevel="0" collapsed="false">
      <c r="A7" s="1" t="n">
        <v>4</v>
      </c>
      <c r="B7" s="1" t="n">
        <v>36</v>
      </c>
      <c r="C7" s="1" t="n">
        <v>34.1</v>
      </c>
      <c r="D7" s="2" t="n">
        <f aca="false">(PI()/4)*(B7/100)^2</f>
        <v>0.101787601976309</v>
      </c>
      <c r="E7" s="3" t="n">
        <f aca="false">2/D7</f>
        <v>19.6487584064068</v>
      </c>
      <c r="F7" s="3" t="n">
        <f aca="false">E7</f>
        <v>19.6487584064068</v>
      </c>
      <c r="G7" s="1" t="n">
        <f aca="false">1*2</f>
        <v>2</v>
      </c>
      <c r="H7" s="4" t="n">
        <f aca="false"> (8.0672 + 0.035379*B7^2*C7)/1000</f>
        <v>1.5715925744</v>
      </c>
      <c r="I7" s="4" t="n">
        <f aca="false">H7*F7</f>
        <v>30.8798428076886</v>
      </c>
      <c r="J7" s="5" t="n">
        <f aca="false">B7*E7</f>
        <v>707.355302630646</v>
      </c>
    </row>
    <row r="8" customFormat="false" ht="12.8" hidden="false" customHeight="false" outlineLevel="0" collapsed="false">
      <c r="A8" s="1" t="n">
        <v>5</v>
      </c>
      <c r="B8" s="1" t="n">
        <v>33.1</v>
      </c>
      <c r="C8" s="1" t="n">
        <v>35.2</v>
      </c>
      <c r="D8" s="2" t="n">
        <f aca="false">(PI()/4)*(B8/100)^2</f>
        <v>0.0860490081799878</v>
      </c>
      <c r="E8" s="3" t="n">
        <f aca="false">2/D8</f>
        <v>23.2425688837298</v>
      </c>
      <c r="F8" s="3" t="n">
        <f aca="false">E8</f>
        <v>23.2425688837298</v>
      </c>
      <c r="G8" s="1" t="n">
        <f aca="false">1*2</f>
        <v>2</v>
      </c>
      <c r="H8" s="4" t="n">
        <f aca="false"> (8.0672 + 0.035379*B8^2*C8)/1000</f>
        <v>1.372475033888</v>
      </c>
      <c r="I8" s="4" t="n">
        <f aca="false">H8*F8</f>
        <v>31.8998455163413</v>
      </c>
      <c r="J8" s="5" t="n">
        <f aca="false">B8*E8</f>
        <v>769.329030051458</v>
      </c>
    </row>
    <row r="9" customFormat="false" ht="12.8" hidden="false" customHeight="false" outlineLevel="0" collapsed="false">
      <c r="A9" s="1" t="n">
        <v>6</v>
      </c>
      <c r="B9" s="1" t="n">
        <v>21.5</v>
      </c>
      <c r="C9" s="1" t="n">
        <v>25.6</v>
      </c>
      <c r="D9" s="2" t="n">
        <f aca="false">(PI()/4)*(B9/100)^2</f>
        <v>0.036305030103047</v>
      </c>
      <c r="E9" s="3" t="n">
        <f aca="false">2/D9</f>
        <v>55.0887850615538</v>
      </c>
      <c r="F9" s="3" t="n">
        <f aca="false">E9</f>
        <v>55.0887850615538</v>
      </c>
      <c r="G9" s="1" t="n">
        <f aca="false">1*2</f>
        <v>2</v>
      </c>
      <c r="H9" s="4" t="n">
        <f aca="false"> (8.0672 + 0.035379*B9^2*C9)/1000</f>
        <v>0.4267281344</v>
      </c>
      <c r="I9" s="4" t="n">
        <f aca="false">H9*F9</f>
        <v>23.5079344756795</v>
      </c>
      <c r="J9" s="5" t="n">
        <f aca="false">B9*E9</f>
        <v>1184.40887882341</v>
      </c>
    </row>
    <row r="10" customFormat="false" ht="12.8" hidden="false" customHeight="false" outlineLevel="0" collapsed="false">
      <c r="A10" s="1" t="n">
        <v>6</v>
      </c>
      <c r="B10" s="1" t="n">
        <v>43.5</v>
      </c>
      <c r="C10" s="1" t="n">
        <v>43.7</v>
      </c>
      <c r="D10" s="2" t="n">
        <f aca="false">(PI()/4)*(B10/100)^2</f>
        <v>0.148616967468882</v>
      </c>
      <c r="E10" s="3" t="n">
        <f aca="false">2/D10</f>
        <v>13.4574136053393</v>
      </c>
      <c r="F10" s="3" t="n">
        <f aca="false">E10</f>
        <v>13.4574136053393</v>
      </c>
      <c r="G10" s="1" t="n">
        <f aca="false">1*2</f>
        <v>2</v>
      </c>
      <c r="H10" s="4" t="n">
        <f aca="false"> (8.0672 + 0.035379*B10^2*C10)/1000</f>
        <v>2.933603587175</v>
      </c>
      <c r="I10" s="4" t="n">
        <f aca="false">H10*F10</f>
        <v>39.478716826721</v>
      </c>
      <c r="J10" s="5" t="n">
        <f aca="false">B10*E10</f>
        <v>585.397491832259</v>
      </c>
    </row>
    <row r="11" customFormat="false" ht="12.8" hidden="false" customHeight="false" outlineLevel="0" collapsed="false">
      <c r="A11" s="1" t="n">
        <v>7</v>
      </c>
      <c r="B11" s="1" t="n">
        <v>38.7</v>
      </c>
      <c r="C11" s="1" t="n">
        <v>43.5</v>
      </c>
      <c r="D11" s="2" t="n">
        <f aca="false">(PI()/4)*(B11/100)^2</f>
        <v>0.117628297533872</v>
      </c>
      <c r="E11" s="3" t="n">
        <f aca="false">2/D11</f>
        <v>17.0027114387512</v>
      </c>
      <c r="F11" s="3" t="n">
        <f aca="false">E11</f>
        <v>17.0027114387512</v>
      </c>
      <c r="G11" s="1" t="n">
        <f aca="false">1*2</f>
        <v>2</v>
      </c>
      <c r="H11" s="4" t="n">
        <f aca="false"> (8.0672 + 0.035379*B11^2*C11)/1000</f>
        <v>2.312991891185</v>
      </c>
      <c r="I11" s="4" t="n">
        <f aca="false">H11*F11</f>
        <v>39.3271336859899</v>
      </c>
      <c r="J11" s="5" t="n">
        <f aca="false">B11*E11</f>
        <v>658.004932679671</v>
      </c>
    </row>
    <row r="12" customFormat="false" ht="12.8" hidden="false" customHeight="false" outlineLevel="0" collapsed="false">
      <c r="A12" s="1" t="n">
        <v>8</v>
      </c>
      <c r="B12" s="1" t="n">
        <v>17.5</v>
      </c>
      <c r="C12" s="1" t="n">
        <v>22.8</v>
      </c>
      <c r="D12" s="2" t="n">
        <f aca="false">(PI()/4)*(B12/100)^2</f>
        <v>0.0240528187540468</v>
      </c>
      <c r="E12" s="3" t="n">
        <f aca="false">2/D12</f>
        <v>83.1503376153576</v>
      </c>
      <c r="F12" s="3" t="n">
        <f aca="false">E12</f>
        <v>83.1503376153576</v>
      </c>
      <c r="G12" s="1" t="n">
        <f aca="false">1*2</f>
        <v>2</v>
      </c>
      <c r="H12" s="4" t="n">
        <f aca="false"> (8.0672 + 0.035379*B12^2*C12)/1000</f>
        <v>0.2551010675</v>
      </c>
      <c r="I12" s="4" t="n">
        <f aca="false">H12*F12</f>
        <v>21.2117398886631</v>
      </c>
      <c r="J12" s="5" t="n">
        <f aca="false">B12*E12</f>
        <v>1455.13090826876</v>
      </c>
    </row>
    <row r="13" customFormat="false" ht="12.8" hidden="false" customHeight="false" outlineLevel="0" collapsed="false">
      <c r="D13" s="2" t="s">
        <v>13</v>
      </c>
      <c r="E13" s="3" t="s">
        <v>14</v>
      </c>
    </row>
    <row r="14" customFormat="false" ht="12.8" hidden="false" customHeight="false" outlineLevel="0" collapsed="false">
      <c r="D14" s="0"/>
      <c r="E14" s="0"/>
      <c r="K14" s="7" t="s">
        <v>15</v>
      </c>
    </row>
    <row r="15" customFormat="false" ht="12.8" hidden="false" customHeight="false" outlineLevel="0" collapsed="false">
      <c r="E15" s="8" t="s">
        <v>16</v>
      </c>
      <c r="F15" s="9" t="n">
        <f aca="false">SUM(F3:F12)</f>
        <v>390.018823469585</v>
      </c>
      <c r="G15" s="1" t="n">
        <f aca="false">SUM(G3:G12)</f>
        <v>20</v>
      </c>
      <c r="I15" s="10" t="n">
        <f aca="false">SUM(I3:I12)</f>
        <v>316.215655732332</v>
      </c>
      <c r="J15" s="5" t="n">
        <f aca="false">SUM(J3:J12)/F15</f>
        <v>23.9347908969537</v>
      </c>
      <c r="K15" s="0" t="n">
        <f aca="false">G15/F15</f>
        <v>0.0512795762575795</v>
      </c>
      <c r="L15" s="3" t="n">
        <f aca="false">SQRT(K15*(4/PI()))*100</f>
        <v>25.5521397007007</v>
      </c>
    </row>
    <row r="16" customFormat="false" ht="12.8" hidden="false" customHeight="false" outlineLevel="0" collapsed="false">
      <c r="E16" s="0"/>
      <c r="F16" s="1" t="s">
        <v>14</v>
      </c>
      <c r="G16" s="1" t="s">
        <v>17</v>
      </c>
      <c r="I16" s="4" t="s">
        <v>18</v>
      </c>
      <c r="J16" s="5" t="s">
        <v>19</v>
      </c>
      <c r="L16" s="1" t="s">
        <v>19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true" showOutlineSymbols="true" defaultGridColor="true" view="normal" topLeftCell="A1" colorId="64" zoomScale="168" zoomScaleNormal="168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6.57"/>
    <col collapsed="false" customWidth="true" hidden="false" outlineLevel="0" max="3" min="2" style="0" width="6.01"/>
    <col collapsed="false" customWidth="true" hidden="false" outlineLevel="0" max="4" min="4" style="0" width="6.57"/>
    <col collapsed="false" customWidth="false" hidden="false" outlineLevel="0" max="10" min="6" style="1" width="11.54"/>
  </cols>
  <sheetData>
    <row r="1" customFormat="false" ht="12.8" hidden="false" customHeight="false" outlineLevel="0" collapsed="false">
      <c r="A1" s="0" t="s">
        <v>20</v>
      </c>
      <c r="I1" s="11"/>
    </row>
    <row r="2" customFormat="false" ht="12.8" hidden="false" customHeight="false" outlineLevel="0" collapsed="false">
      <c r="A2" s="0" t="s">
        <v>21</v>
      </c>
      <c r="B2" s="0" t="s">
        <v>4</v>
      </c>
      <c r="C2" s="0" t="s">
        <v>22</v>
      </c>
      <c r="D2" s="0" t="s">
        <v>23</v>
      </c>
      <c r="F2" s="1" t="s">
        <v>8</v>
      </c>
      <c r="G2" s="1" t="s">
        <v>9</v>
      </c>
      <c r="H2" s="1" t="s">
        <v>10</v>
      </c>
      <c r="I2" s="1" t="s">
        <v>24</v>
      </c>
      <c r="J2" s="1" t="s">
        <v>25</v>
      </c>
    </row>
    <row r="3" customFormat="false" ht="12.8" hidden="false" customHeight="false" outlineLevel="0" collapsed="false">
      <c r="A3" s="0" t="n">
        <v>1</v>
      </c>
      <c r="B3" s="0" t="n">
        <v>16.2</v>
      </c>
      <c r="C3" s="0" t="s">
        <v>26</v>
      </c>
      <c r="D3" s="0" t="s">
        <v>27</v>
      </c>
      <c r="F3" s="1" t="n">
        <v>1</v>
      </c>
      <c r="G3" s="12" t="n">
        <f aca="false">(PI()/4)*(B3/100)^2</f>
        <v>0.0206119894002026</v>
      </c>
      <c r="H3" s="2" t="n">
        <f aca="false"> (8.431617 + 0.036965*D3*B3*C3)/1000</f>
        <v>0.24534192846</v>
      </c>
      <c r="I3" s="1" t="n">
        <f aca="false">1*B3</f>
        <v>16.2</v>
      </c>
      <c r="J3" s="1" t="n">
        <f aca="false">B3^2</f>
        <v>262.44</v>
      </c>
    </row>
    <row r="4" customFormat="false" ht="12.8" hidden="false" customHeight="false" outlineLevel="0" collapsed="false">
      <c r="A4" s="0" t="n">
        <v>2</v>
      </c>
      <c r="B4" s="0" t="n">
        <v>12.4</v>
      </c>
      <c r="C4" s="0" t="s">
        <v>28</v>
      </c>
      <c r="D4" s="0" t="s">
        <v>29</v>
      </c>
      <c r="F4" s="1" t="n">
        <v>1</v>
      </c>
      <c r="G4" s="12" t="n">
        <f aca="false">(PI()/4)*(B4/100)^2</f>
        <v>0.0120762821603992</v>
      </c>
      <c r="H4" s="2" t="n">
        <f aca="false"> (8.431617 + 0.036965*D4*B4*C4)/1000</f>
        <v>0.148889627112</v>
      </c>
      <c r="I4" s="1" t="n">
        <f aca="false">1*B4</f>
        <v>12.4</v>
      </c>
      <c r="J4" s="1" t="n">
        <f aca="false">B4^2</f>
        <v>153.76</v>
      </c>
    </row>
    <row r="5" customFormat="false" ht="12.8" hidden="false" customHeight="false" outlineLevel="0" collapsed="false">
      <c r="A5" s="0" t="n">
        <v>3</v>
      </c>
      <c r="B5" s="0" t="s">
        <v>30</v>
      </c>
      <c r="C5" s="0" t="s">
        <v>31</v>
      </c>
      <c r="D5" s="0" t="s">
        <v>32</v>
      </c>
      <c r="F5" s="1" t="n">
        <v>1</v>
      </c>
      <c r="G5" s="12" t="n">
        <f aca="false">(PI()/4)*(B5/100)^2</f>
        <v>0.0165129963854313</v>
      </c>
      <c r="H5" s="2" t="n">
        <f aca="false"> (8.431617 + 0.036965*D5*B5*C5)/1000</f>
        <v>0.197805271145</v>
      </c>
      <c r="I5" s="1" t="n">
        <f aca="false">1*B5</f>
        <v>14.5</v>
      </c>
      <c r="J5" s="1" t="n">
        <f aca="false">B5^2</f>
        <v>210.25</v>
      </c>
    </row>
    <row r="6" customFormat="false" ht="12.8" hidden="false" customHeight="false" outlineLevel="0" collapsed="false">
      <c r="A6" s="0" t="n">
        <v>4</v>
      </c>
      <c r="B6" s="0" t="s">
        <v>33</v>
      </c>
      <c r="C6" s="0" t="s">
        <v>34</v>
      </c>
      <c r="D6" s="0" t="s">
        <v>35</v>
      </c>
      <c r="F6" s="1" t="n">
        <v>1</v>
      </c>
      <c r="G6" s="12" t="n">
        <f aca="false">(PI()/4)*(B6/100)^2</f>
        <v>0.0224317569447945</v>
      </c>
      <c r="H6" s="2" t="n">
        <f aca="false"> (8.431617 + 0.036965*D6*B6*C6)/1000</f>
        <v>0.27042186773</v>
      </c>
      <c r="I6" s="1" t="n">
        <f aca="false">1*B6</f>
        <v>16.9</v>
      </c>
      <c r="J6" s="1" t="n">
        <f aca="false">B6^2</f>
        <v>285.61</v>
      </c>
    </row>
    <row r="7" customFormat="false" ht="12.8" hidden="false" customHeight="false" outlineLevel="0" collapsed="false">
      <c r="A7" s="0" t="n">
        <v>5</v>
      </c>
      <c r="B7" s="0" t="s">
        <v>33</v>
      </c>
      <c r="C7" s="0" t="s">
        <v>36</v>
      </c>
      <c r="D7" s="0" t="s">
        <v>37</v>
      </c>
      <c r="F7" s="1" t="n">
        <v>1</v>
      </c>
      <c r="G7" s="12" t="n">
        <f aca="false">(PI()/4)*(B7/100)^2</f>
        <v>0.0224317569447945</v>
      </c>
      <c r="H7" s="2" t="n">
        <f aca="false"> (8.431617 + 0.036965*D7*B7*C7)/1000</f>
        <v>0.2807576698625</v>
      </c>
      <c r="I7" s="1" t="n">
        <f aca="false">1*B7</f>
        <v>16.9</v>
      </c>
      <c r="J7" s="1" t="n">
        <f aca="false">B7^2</f>
        <v>285.61</v>
      </c>
    </row>
    <row r="8" customFormat="false" ht="12.8" hidden="false" customHeight="false" outlineLevel="0" collapsed="false">
      <c r="A8" s="0" t="n">
        <v>6</v>
      </c>
      <c r="B8" s="0" t="s">
        <v>38</v>
      </c>
      <c r="C8" s="0" t="s">
        <v>39</v>
      </c>
      <c r="D8" s="0" t="s">
        <v>40</v>
      </c>
      <c r="F8" s="1" t="n">
        <v>1</v>
      </c>
      <c r="G8" s="12" t="n">
        <f aca="false">(PI()/4)*(B8/100)^2</f>
        <v>0.0198556509688509</v>
      </c>
      <c r="H8" s="2" t="n">
        <f aca="false"> (8.431617 + 0.036965*D8*B8*C8)/1000</f>
        <v>0.254878343985</v>
      </c>
      <c r="I8" s="1" t="n">
        <f aca="false">1*B8</f>
        <v>15.9</v>
      </c>
      <c r="J8" s="1" t="n">
        <f aca="false">B8^2</f>
        <v>252.81</v>
      </c>
    </row>
    <row r="9" customFormat="false" ht="12.8" hidden="false" customHeight="false" outlineLevel="0" collapsed="false">
      <c r="A9" s="0" t="n">
        <v>7</v>
      </c>
      <c r="B9" s="0" t="s">
        <v>41</v>
      </c>
      <c r="C9" s="0" t="s">
        <v>42</v>
      </c>
      <c r="D9" s="0" t="s">
        <v>43</v>
      </c>
      <c r="F9" s="1" t="n">
        <v>1</v>
      </c>
      <c r="G9" s="12" t="n">
        <f aca="false">(PI()/4)*(B9/100)^2</f>
        <v>0.0206119894002026</v>
      </c>
      <c r="H9" s="2" t="n">
        <f aca="false"> (8.431617 + 0.036965*D9*B9*C9)/1000</f>
        <v>0.222405426894</v>
      </c>
      <c r="I9" s="1" t="n">
        <f aca="false">1*B9</f>
        <v>16.2</v>
      </c>
      <c r="J9" s="1" t="n">
        <f aca="false">B9^2</f>
        <v>262.44</v>
      </c>
    </row>
    <row r="10" customFormat="false" ht="12.8" hidden="false" customHeight="false" outlineLevel="0" collapsed="false">
      <c r="A10" s="0" t="n">
        <v>8</v>
      </c>
      <c r="B10" s="0" t="s">
        <v>44</v>
      </c>
      <c r="C10" s="0" t="s">
        <v>36</v>
      </c>
      <c r="D10" s="0" t="s">
        <v>45</v>
      </c>
      <c r="F10" s="1" t="n">
        <v>1</v>
      </c>
      <c r="G10" s="12" t="n">
        <f aca="false">(PI()/4)*(B10/100)^2</f>
        <v>0.0191134497044403</v>
      </c>
      <c r="H10" s="2" t="n">
        <f aca="false"> (8.431617 + 0.036965*D10*B10*C10)/1000</f>
        <v>0.23887408848</v>
      </c>
      <c r="I10" s="1" t="n">
        <f aca="false">1*B10</f>
        <v>15.6</v>
      </c>
      <c r="J10" s="1" t="n">
        <f aca="false">B10^2</f>
        <v>243.36</v>
      </c>
    </row>
    <row r="11" customFormat="false" ht="12.8" hidden="false" customHeight="false" outlineLevel="0" collapsed="false">
      <c r="A11" s="0" t="n">
        <v>9</v>
      </c>
      <c r="B11" s="0" t="s">
        <v>46</v>
      </c>
      <c r="C11" s="0" t="s">
        <v>47</v>
      </c>
      <c r="D11" s="0" t="s">
        <v>48</v>
      </c>
      <c r="F11" s="1" t="n">
        <v>1</v>
      </c>
      <c r="G11" s="12" t="n">
        <f aca="false">(PI()/4)*(B11/100)^2</f>
        <v>0.0221670777637296</v>
      </c>
      <c r="H11" s="2" t="n">
        <f aca="false"> (8.431617 + 0.036965*D11*B11*C11)/1000</f>
        <v>0.281705463552</v>
      </c>
      <c r="I11" s="1" t="n">
        <f aca="false">1*B11</f>
        <v>16.8</v>
      </c>
      <c r="J11" s="1" t="n">
        <f aca="false">B11^2</f>
        <v>282.24</v>
      </c>
    </row>
    <row r="12" customFormat="false" ht="12.8" hidden="false" customHeight="false" outlineLevel="0" collapsed="false">
      <c r="A12" s="0" t="n">
        <v>10</v>
      </c>
      <c r="B12" s="0" t="s">
        <v>49</v>
      </c>
      <c r="C12" s="0" t="s">
        <v>39</v>
      </c>
      <c r="D12" s="0" t="s">
        <v>50</v>
      </c>
      <c r="F12" s="1" t="n">
        <v>1</v>
      </c>
      <c r="G12" s="12" t="n">
        <f aca="false">(PI()/4)*(B12/100)^2</f>
        <v>0.0193592793295837</v>
      </c>
      <c r="H12" s="2" t="n">
        <f aca="false"> (8.431617 + 0.036965*D12*B12*C12)/1000</f>
        <v>0.251151606615</v>
      </c>
      <c r="I12" s="1" t="n">
        <f aca="false">1*B12</f>
        <v>15.7</v>
      </c>
      <c r="J12" s="1" t="n">
        <f aca="false">B12^2</f>
        <v>246.49</v>
      </c>
    </row>
    <row r="13" customFormat="false" ht="12.8" hidden="false" customHeight="false" outlineLevel="0" collapsed="false">
      <c r="A13" s="0" t="n">
        <v>11</v>
      </c>
      <c r="B13" s="0" t="s">
        <v>44</v>
      </c>
      <c r="C13" s="0" t="s">
        <v>51</v>
      </c>
      <c r="D13" s="0" t="s">
        <v>52</v>
      </c>
      <c r="F13" s="1" t="n">
        <v>1</v>
      </c>
      <c r="G13" s="12" t="n">
        <f aca="false">(PI()/4)*(B13/100)^2</f>
        <v>0.0191134497044403</v>
      </c>
      <c r="H13" s="2" t="n">
        <f aca="false"> (8.431617 + 0.036965*D13*B13*C13)/1000</f>
        <v>0.22341399474</v>
      </c>
      <c r="I13" s="1" t="n">
        <f aca="false">1*B13</f>
        <v>15.6</v>
      </c>
      <c r="J13" s="1" t="n">
        <f aca="false">B13^2</f>
        <v>243.36</v>
      </c>
    </row>
    <row r="14" customFormat="false" ht="12.8" hidden="false" customHeight="false" outlineLevel="0" collapsed="false">
      <c r="A14" s="0" t="n">
        <v>12</v>
      </c>
      <c r="B14" s="0" t="s">
        <v>53</v>
      </c>
      <c r="C14" s="0" t="s">
        <v>54</v>
      </c>
      <c r="D14" s="0" t="s">
        <v>55</v>
      </c>
      <c r="F14" s="1" t="n">
        <v>1</v>
      </c>
      <c r="G14" s="12" t="n">
        <f aca="false">(PI()/4)*(B14/100)^2</f>
        <v>0.00865901475145687</v>
      </c>
      <c r="H14" s="2" t="n">
        <f aca="false"> (8.431617 + 0.036965*D14*B14*C14)/1000</f>
        <v>0.09021268728</v>
      </c>
      <c r="I14" s="1" t="n">
        <f aca="false">1*B14</f>
        <v>10.5</v>
      </c>
      <c r="J14" s="1" t="n">
        <f aca="false">B14^2</f>
        <v>110.25</v>
      </c>
    </row>
    <row r="15" customFormat="false" ht="12.8" hidden="false" customHeight="false" outlineLevel="0" collapsed="false">
      <c r="A15" s="0" t="n">
        <v>13</v>
      </c>
      <c r="B15" s="0" t="s">
        <v>56</v>
      </c>
      <c r="C15" s="0" t="s">
        <v>57</v>
      </c>
      <c r="D15" s="0" t="s">
        <v>58</v>
      </c>
      <c r="F15" s="1" t="n">
        <v>1</v>
      </c>
      <c r="G15" s="12" t="n">
        <f aca="false">(PI()/4)*(B15/100)^2</f>
        <v>0.0237787147950211</v>
      </c>
      <c r="H15" s="2" t="n">
        <f aca="false"> (8.431617 + 0.036965*D15*B15*C15)/1000</f>
        <v>0.30882754164</v>
      </c>
      <c r="I15" s="1" t="n">
        <f aca="false">1*B15</f>
        <v>17.4</v>
      </c>
      <c r="J15" s="1" t="n">
        <f aca="false">B15^2</f>
        <v>302.76</v>
      </c>
    </row>
    <row r="16" customFormat="false" ht="12.8" hidden="false" customHeight="false" outlineLevel="0" collapsed="false">
      <c r="A16" s="0" t="n">
        <v>14</v>
      </c>
      <c r="B16" s="0" t="s">
        <v>59</v>
      </c>
      <c r="C16" s="0" t="s">
        <v>60</v>
      </c>
      <c r="D16" s="0" t="s">
        <v>61</v>
      </c>
      <c r="F16" s="1" t="n">
        <v>1</v>
      </c>
      <c r="G16" s="12" t="n">
        <f aca="false">(PI()/4)*(B16/100)^2</f>
        <v>0.0208672438033068</v>
      </c>
      <c r="H16" s="2" t="n">
        <f aca="false"> (8.431617 + 0.036965*D16*B16*C16)/1000</f>
        <v>0.2658322194</v>
      </c>
      <c r="I16" s="1" t="n">
        <f aca="false">1*B16</f>
        <v>16.3</v>
      </c>
      <c r="J16" s="1" t="n">
        <f aca="false">B16^2</f>
        <v>265.69</v>
      </c>
    </row>
    <row r="17" customFormat="false" ht="12.8" hidden="false" customHeight="false" outlineLevel="0" collapsed="false">
      <c r="A17" s="0" t="n">
        <v>15</v>
      </c>
      <c r="B17" s="0" t="s">
        <v>41</v>
      </c>
      <c r="C17" s="0" t="s">
        <v>47</v>
      </c>
      <c r="D17" s="0" t="s">
        <v>62</v>
      </c>
      <c r="F17" s="1" t="n">
        <v>1</v>
      </c>
      <c r="G17" s="12" t="n">
        <f aca="false">(PI()/4)*(B17/100)^2</f>
        <v>0.0206119894002026</v>
      </c>
      <c r="H17" s="2" t="n">
        <f aca="false"> (8.431617 + 0.036965*D17*B17*C17)/1000</f>
        <v>0.249751734672</v>
      </c>
      <c r="I17" s="1" t="n">
        <f aca="false">1*B17</f>
        <v>16.2</v>
      </c>
      <c r="J17" s="1" t="n">
        <f aca="false">B17^2</f>
        <v>262.44</v>
      </c>
    </row>
    <row r="18" customFormat="false" ht="12.8" hidden="false" customHeight="false" outlineLevel="0" collapsed="false">
      <c r="A18" s="0" t="n">
        <v>16</v>
      </c>
      <c r="B18" s="0" t="s">
        <v>63</v>
      </c>
      <c r="C18" s="0" t="s">
        <v>64</v>
      </c>
      <c r="D18" s="0" t="s">
        <v>65</v>
      </c>
      <c r="F18" s="1" t="n">
        <v>1</v>
      </c>
      <c r="G18" s="12" t="n">
        <f aca="false">(PI()/4)*(B18/100)^2</f>
        <v>0.0213824649984955</v>
      </c>
      <c r="H18" s="2" t="n">
        <f aca="false"> (8.431617 + 0.036965*D18*B18*C18)/1000</f>
        <v>0.24232957668</v>
      </c>
      <c r="I18" s="1" t="n">
        <f aca="false">1*B18</f>
        <v>16.5</v>
      </c>
      <c r="J18" s="1" t="n">
        <f aca="false">B18^2</f>
        <v>272.25</v>
      </c>
    </row>
    <row r="19" customFormat="false" ht="12.8" hidden="false" customHeight="false" outlineLevel="0" collapsed="false">
      <c r="A19" s="0" t="n">
        <v>17</v>
      </c>
      <c r="B19" s="0" t="s">
        <v>66</v>
      </c>
      <c r="C19" s="0" t="s">
        <v>67</v>
      </c>
      <c r="D19" s="0" t="s">
        <v>68</v>
      </c>
      <c r="F19" s="1" t="n">
        <v>1</v>
      </c>
      <c r="G19" s="12" t="n">
        <f aca="false">(PI()/4)*(B19/100)^2</f>
        <v>0.0120762821603992</v>
      </c>
      <c r="H19" s="2" t="n">
        <f aca="false"> (8.431617 + 0.036965*D19*B19*C19)/1000</f>
        <v>0.12679546918</v>
      </c>
      <c r="I19" s="1" t="n">
        <f aca="false">1*B19</f>
        <v>12.4</v>
      </c>
      <c r="J19" s="1" t="n">
        <f aca="false">B19^2</f>
        <v>153.76</v>
      </c>
    </row>
    <row r="20" customFormat="false" ht="12.8" hidden="false" customHeight="false" outlineLevel="0" collapsed="false">
      <c r="A20" s="0" t="n">
        <v>18</v>
      </c>
      <c r="B20" s="0" t="s">
        <v>69</v>
      </c>
      <c r="C20" s="0" t="s">
        <v>70</v>
      </c>
      <c r="D20" s="0" t="s">
        <v>71</v>
      </c>
      <c r="F20" s="1" t="n">
        <v>1</v>
      </c>
      <c r="G20" s="12" t="n">
        <f aca="false">(PI()/4)*(B20/100)^2</f>
        <v>0.0246057390610787</v>
      </c>
      <c r="H20" s="2" t="n">
        <f aca="false"> (8.431617 + 0.036965*D20*B20*C20)/1000</f>
        <v>0.290251165326</v>
      </c>
      <c r="I20" s="1" t="n">
        <f aca="false">1*B20</f>
        <v>17.7</v>
      </c>
      <c r="J20" s="1" t="n">
        <f aca="false">B20^2</f>
        <v>313.29</v>
      </c>
    </row>
    <row r="21" customFormat="false" ht="12.8" hidden="false" customHeight="false" outlineLevel="0" collapsed="false">
      <c r="A21" s="0" t="n">
        <v>19</v>
      </c>
      <c r="B21" s="0" t="s">
        <v>54</v>
      </c>
      <c r="C21" s="0" t="s">
        <v>72</v>
      </c>
      <c r="D21" s="0" t="s">
        <v>73</v>
      </c>
      <c r="F21" s="1" t="n">
        <v>1</v>
      </c>
      <c r="G21" s="12" t="n">
        <f aca="false">(PI()/4)*(B21/100)^2</f>
        <v>0.0339794661412272</v>
      </c>
      <c r="H21" s="2" t="n">
        <f aca="false"> (8.431617 + 0.036965*D21*B21*C21)/1000</f>
        <v>0.438410981048</v>
      </c>
      <c r="I21" s="1" t="n">
        <f aca="false">1*B21</f>
        <v>20.8</v>
      </c>
      <c r="J21" s="1" t="n">
        <f aca="false">B21^2</f>
        <v>432.64</v>
      </c>
    </row>
    <row r="22" customFormat="false" ht="12.8" hidden="false" customHeight="false" outlineLevel="0" collapsed="false">
      <c r="A22" s="0" t="n">
        <v>20</v>
      </c>
      <c r="B22" s="0" t="s">
        <v>74</v>
      </c>
      <c r="C22" s="0" t="s">
        <v>49</v>
      </c>
      <c r="D22" s="0" t="s">
        <v>75</v>
      </c>
      <c r="F22" s="1" t="n">
        <v>1</v>
      </c>
      <c r="G22" s="12" t="n">
        <f aca="false">(PI()/4)*(B22/100)^2</f>
        <v>0.00785398163397448</v>
      </c>
      <c r="H22" s="2" t="n">
        <f aca="false"> (8.431617 + 0.036965*D22*B22*C22)/1000</f>
        <v>0.062984564</v>
      </c>
      <c r="I22" s="1" t="n">
        <f aca="false">1*B22</f>
        <v>10</v>
      </c>
      <c r="J22" s="1" t="n">
        <f aca="false">B22^2</f>
        <v>100</v>
      </c>
    </row>
    <row r="24" customFormat="false" ht="12.8" hidden="false" customHeight="false" outlineLevel="0" collapsed="false">
      <c r="E24" s="7" t="s">
        <v>76</v>
      </c>
      <c r="F24" s="1" t="n">
        <f aca="false">SUM(F3:F22)</f>
        <v>20</v>
      </c>
      <c r="G24" s="1" t="n">
        <f aca="false">SUM(G3:G22)</f>
        <v>0.388100575452032</v>
      </c>
      <c r="H24" s="1" t="n">
        <f aca="false">SUM(H3:H22)</f>
        <v>4.6910412278015</v>
      </c>
      <c r="I24" s="1" t="n">
        <f aca="false">SUM(I3:I22)</f>
        <v>310.5</v>
      </c>
      <c r="J24" s="1" t="n">
        <f aca="false">SUM(J3:J22)</f>
        <v>4941.45</v>
      </c>
      <c r="K24" s="0" t="s">
        <v>77</v>
      </c>
    </row>
    <row r="25" customFormat="false" ht="12.8" hidden="false" customHeight="false" outlineLevel="0" collapsed="false">
      <c r="E25" s="7" t="s">
        <v>78</v>
      </c>
      <c r="F25" s="9" t="n">
        <f aca="false">F24*F28</f>
        <v>1666.66666666667</v>
      </c>
      <c r="G25" s="13" t="n">
        <f aca="false">G24*F28</f>
        <v>32.3417146210027</v>
      </c>
      <c r="H25" s="9" t="n">
        <f aca="false">H24*F28</f>
        <v>390.920102316792</v>
      </c>
      <c r="I25" s="3" t="n">
        <f aca="false">I24/F24</f>
        <v>15.525</v>
      </c>
      <c r="J25" s="3" t="n">
        <f aca="false">SQRT(J24/F24)</f>
        <v>15.7185400085377</v>
      </c>
      <c r="K25" s="2" t="n">
        <f aca="false">G25/F25</f>
        <v>0.0194050287726016</v>
      </c>
      <c r="L25" s="0" t="n">
        <f aca="false">G24/F24</f>
        <v>0.0194050287726016</v>
      </c>
      <c r="M25" s="0" t="n">
        <f aca="false">SQRT(L25*(4/PI()))*100</f>
        <v>15.7185400085377</v>
      </c>
    </row>
    <row r="26" customFormat="false" ht="12.8" hidden="false" customHeight="false" outlineLevel="0" collapsed="false">
      <c r="F26" s="1" t="s">
        <v>14</v>
      </c>
      <c r="G26" s="1" t="s">
        <v>17</v>
      </c>
      <c r="H26" s="1" t="s">
        <v>18</v>
      </c>
      <c r="I26" s="1" t="s">
        <v>19</v>
      </c>
      <c r="J26" s="1" t="s">
        <v>19</v>
      </c>
      <c r="K26" s="0" t="s">
        <v>13</v>
      </c>
    </row>
    <row r="27" customFormat="false" ht="12.8" hidden="false" customHeight="false" outlineLevel="0" collapsed="false">
      <c r="F27" s="0"/>
    </row>
    <row r="28" customFormat="false" ht="12.8" hidden="false" customHeight="false" outlineLevel="0" collapsed="false">
      <c r="E28" s="7" t="s">
        <v>79</v>
      </c>
      <c r="F28" s="0" t="n">
        <f aca="false">10000/120</f>
        <v>83.3333333333333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2020-10-05T12:06:18Z</dcterms:modified>
  <cp:revision>4</cp:revision>
  <dc:subject/>
  <dc:title/>
</cp:coreProperties>
</file>