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ase2012_Mac\Arquivos2009\Aulas_Inventário2019\"/>
    </mc:Choice>
  </mc:AlternateContent>
  <xr:revisionPtr revIDLastSave="0" documentId="13_ncr:1_{EA5350B8-73DF-4074-A564-AEFC8132DBD3}" xr6:coauthVersionLast="45" xr6:coauthVersionMax="45" xr10:uidLastSave="{00000000-0000-0000-0000-000000000000}"/>
  <bookViews>
    <workbookView xWindow="-108" yWindow="-108" windowWidth="23256" windowHeight="12576" xr2:uid="{9D01AA89-821F-4F43-ABE2-BF5809AED14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1" l="1"/>
  <c r="E6" i="1"/>
  <c r="D7" i="1"/>
  <c r="D6" i="1"/>
  <c r="D5" i="1"/>
  <c r="D4" i="1"/>
  <c r="D3" i="1"/>
  <c r="C16" i="1"/>
  <c r="C15" i="1" l="1"/>
  <c r="E5" i="1"/>
  <c r="E4" i="1"/>
  <c r="E3" i="1"/>
  <c r="E8" i="1" l="1"/>
  <c r="C17" i="1" s="1"/>
  <c r="C18" i="1" s="1"/>
  <c r="C19" i="1" s="1"/>
</calcChain>
</file>

<file path=xl/sharedStrings.xml><?xml version="1.0" encoding="utf-8"?>
<sst xmlns="http://schemas.openxmlformats.org/spreadsheetml/2006/main" count="15" uniqueCount="15">
  <si>
    <t>Altura  seção(%)</t>
  </si>
  <si>
    <t>Diâmetro                    com casca (cm)</t>
  </si>
  <si>
    <t>Dbásica (g/cm3)</t>
  </si>
  <si>
    <t>Vol (m3)</t>
  </si>
  <si>
    <t>Peso úmido da galhada (kg)</t>
  </si>
  <si>
    <t>Umidade da galhada (%)</t>
  </si>
  <si>
    <t>Altura comercial (m)</t>
  </si>
  <si>
    <t>Peso seco da galhada (kg)</t>
  </si>
  <si>
    <t>CO2 to C (44/12)</t>
  </si>
  <si>
    <t>Biomassa da árvore (kg)</t>
  </si>
  <si>
    <t>Carbono na árvore (kg)</t>
  </si>
  <si>
    <t>kg</t>
  </si>
  <si>
    <t>Comprimento da tora (m)</t>
  </si>
  <si>
    <t>Carbono na biomassa (%)</t>
  </si>
  <si>
    <t>CO2 na árvore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</si>
</sst>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Georgia"/>
      <family val="1"/>
    </font>
    <font>
      <b/>
      <sz val="12"/>
      <color rgb="FFFF0000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C751E-46DE-400D-9473-D7A8D2160AD3}">
  <dimension ref="A1:F20"/>
  <sheetViews>
    <sheetView tabSelected="1" workbookViewId="0">
      <selection activeCell="C19" sqref="C19"/>
    </sheetView>
  </sheetViews>
  <sheetFormatPr defaultRowHeight="14.4" x14ac:dyDescent="0.3"/>
  <cols>
    <col min="1" max="1" width="14" bestFit="1" customWidth="1"/>
    <col min="2" max="2" width="13.88671875" customWidth="1"/>
    <col min="3" max="3" width="9.109375" bestFit="1" customWidth="1"/>
    <col min="4" max="4" width="9.109375" style="1" bestFit="1" customWidth="1"/>
    <col min="5" max="5" width="9.88671875" style="1" bestFit="1" customWidth="1"/>
  </cols>
  <sheetData>
    <row r="1" spans="1:6" ht="46.8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11</v>
      </c>
      <c r="F1" s="4"/>
    </row>
    <row r="2" spans="1:6" ht="15.6" x14ac:dyDescent="0.3">
      <c r="A2" s="4">
        <v>0</v>
      </c>
      <c r="B2" s="4">
        <v>20</v>
      </c>
      <c r="C2" s="6">
        <v>0.49</v>
      </c>
      <c r="D2" s="5"/>
      <c r="E2" s="5"/>
      <c r="F2" s="4"/>
    </row>
    <row r="3" spans="1:6" ht="15.6" x14ac:dyDescent="0.3">
      <c r="A3" s="4">
        <v>20</v>
      </c>
      <c r="B3" s="4">
        <v>17</v>
      </c>
      <c r="C3" s="6">
        <v>0.51</v>
      </c>
      <c r="D3" s="5">
        <f>(((B2/100)^2)+((B3/100)^2))*(PI()/8)*4</f>
        <v>0.1082278669161684</v>
      </c>
      <c r="E3" s="6">
        <f>D3*((C2+C3)/2)*1000</f>
        <v>54.113933458084198</v>
      </c>
      <c r="F3" s="4"/>
    </row>
    <row r="4" spans="1:6" ht="15.6" x14ac:dyDescent="0.3">
      <c r="A4" s="4">
        <v>40</v>
      </c>
      <c r="B4" s="4">
        <v>14</v>
      </c>
      <c r="C4" s="6">
        <v>0.49</v>
      </c>
      <c r="D4" s="5">
        <f>(((B3/100)^2)+((B4/100)^2))*(PI()/8)*4</f>
        <v>7.6183621849552491E-2</v>
      </c>
      <c r="E4" s="6">
        <f>D4*((C3+C4)/2)*1000</f>
        <v>38.091810924776247</v>
      </c>
      <c r="F4" s="4"/>
    </row>
    <row r="5" spans="1:6" ht="15.6" x14ac:dyDescent="0.3">
      <c r="A5" s="4">
        <v>60</v>
      </c>
      <c r="B5" s="4">
        <v>12</v>
      </c>
      <c r="C5" s="6">
        <v>0.42</v>
      </c>
      <c r="D5" s="5">
        <f>(((B4/100)^2)+((B5/100)^2))*(PI()/8)*4</f>
        <v>5.3407075111026485E-2</v>
      </c>
      <c r="E5" s="6">
        <f>D5*((C4+C5)/2)*1000</f>
        <v>24.30021917551705</v>
      </c>
      <c r="F5" s="4"/>
    </row>
    <row r="6" spans="1:6" ht="15.6" x14ac:dyDescent="0.3">
      <c r="A6" s="4">
        <v>80</v>
      </c>
      <c r="B6" s="4">
        <v>8</v>
      </c>
      <c r="C6" s="6">
        <v>0.43</v>
      </c>
      <c r="D6" s="5">
        <f>(((B5/100)^2)+((B6/100)^2))*(PI()/8)*4</f>
        <v>3.2672563597333844E-2</v>
      </c>
      <c r="E6" s="6">
        <f>D6*((C5+C6)/2)*1000</f>
        <v>13.885839528866883</v>
      </c>
      <c r="F6" s="4"/>
    </row>
    <row r="7" spans="1:6" ht="15.6" x14ac:dyDescent="0.3">
      <c r="A7" s="4">
        <v>100</v>
      </c>
      <c r="B7" s="4">
        <v>5</v>
      </c>
      <c r="C7" s="6">
        <v>0.4</v>
      </c>
      <c r="D7" s="5">
        <f>(((B6/100)^2)+((B7/100)^2))*(PI()/8)*4</f>
        <v>1.3980087308474581E-2</v>
      </c>
      <c r="E7" s="6">
        <f>D7*((C6+C7)/2)*1000</f>
        <v>5.8017362330169524</v>
      </c>
      <c r="F7" s="4"/>
    </row>
    <row r="8" spans="1:6" ht="15.6" x14ac:dyDescent="0.3">
      <c r="A8" s="4"/>
      <c r="B8" s="4"/>
      <c r="C8" s="4"/>
      <c r="D8" s="5"/>
      <c r="E8" s="6">
        <f>SUM(E3:E7)</f>
        <v>136.19353932026132</v>
      </c>
      <c r="F8" s="4"/>
    </row>
    <row r="9" spans="1:6" ht="15.6" x14ac:dyDescent="0.3">
      <c r="A9" s="4"/>
      <c r="B9" s="4"/>
      <c r="C9" s="4"/>
      <c r="D9" s="5"/>
      <c r="E9" s="5"/>
      <c r="F9" s="4"/>
    </row>
    <row r="10" spans="1:6" ht="15.6" x14ac:dyDescent="0.3">
      <c r="A10" s="4" t="s">
        <v>4</v>
      </c>
      <c r="B10" s="4"/>
      <c r="C10" s="4">
        <v>101</v>
      </c>
      <c r="D10" s="5"/>
      <c r="E10" s="5"/>
      <c r="F10" s="4"/>
    </row>
    <row r="11" spans="1:6" ht="15.6" x14ac:dyDescent="0.3">
      <c r="A11" s="4" t="s">
        <v>5</v>
      </c>
      <c r="B11" s="4"/>
      <c r="C11" s="4">
        <v>54</v>
      </c>
      <c r="D11" s="5"/>
      <c r="E11" s="5"/>
      <c r="F11" s="4"/>
    </row>
    <row r="12" spans="1:6" ht="15.6" x14ac:dyDescent="0.3">
      <c r="A12" s="4" t="s">
        <v>6</v>
      </c>
      <c r="B12" s="4"/>
      <c r="C12" s="4">
        <v>20</v>
      </c>
      <c r="D12" s="5"/>
      <c r="E12" s="5"/>
      <c r="F12" s="4"/>
    </row>
    <row r="13" spans="1:6" ht="15.6" x14ac:dyDescent="0.3">
      <c r="A13" s="4" t="s">
        <v>12</v>
      </c>
      <c r="B13" s="4"/>
      <c r="C13" s="4">
        <v>4</v>
      </c>
      <c r="D13" s="5"/>
      <c r="E13" s="5"/>
      <c r="F13" s="4"/>
    </row>
    <row r="14" spans="1:6" ht="15.6" x14ac:dyDescent="0.3">
      <c r="A14" s="4" t="s">
        <v>13</v>
      </c>
      <c r="B14" s="4"/>
      <c r="C14" s="4">
        <v>48</v>
      </c>
      <c r="D14" s="5"/>
      <c r="E14" s="5"/>
      <c r="F14" s="4"/>
    </row>
    <row r="15" spans="1:6" ht="15.6" x14ac:dyDescent="0.3">
      <c r="A15" s="4" t="s">
        <v>8</v>
      </c>
      <c r="B15" s="4"/>
      <c r="C15" s="5">
        <f>44/12</f>
        <v>3.6666666666666665</v>
      </c>
      <c r="D15" s="5"/>
      <c r="E15" s="5"/>
      <c r="F15" s="4"/>
    </row>
    <row r="16" spans="1:6" ht="15.6" x14ac:dyDescent="0.3">
      <c r="A16" s="4" t="s">
        <v>7</v>
      </c>
      <c r="B16" s="4"/>
      <c r="C16" s="6">
        <f>C10*(1-(C11/100))</f>
        <v>46.459999999999994</v>
      </c>
      <c r="D16" s="5"/>
      <c r="E16" s="5"/>
      <c r="F16" s="4"/>
    </row>
    <row r="17" spans="1:6" ht="15.6" x14ac:dyDescent="0.3">
      <c r="A17" s="4" t="s">
        <v>9</v>
      </c>
      <c r="B17" s="4"/>
      <c r="C17" s="6">
        <f>C16+E8</f>
        <v>182.6535393202613</v>
      </c>
      <c r="D17" s="5"/>
      <c r="E17" s="5"/>
      <c r="F17" s="4"/>
    </row>
    <row r="18" spans="1:6" ht="15.6" x14ac:dyDescent="0.3">
      <c r="A18" s="4" t="s">
        <v>10</v>
      </c>
      <c r="B18" s="4"/>
      <c r="C18" s="6">
        <f>0.48*C17</f>
        <v>87.673698873725428</v>
      </c>
      <c r="D18" s="5"/>
      <c r="E18" s="5"/>
      <c r="F18" s="4"/>
    </row>
    <row r="19" spans="1:6" ht="15.6" x14ac:dyDescent="0.3">
      <c r="A19" s="4" t="s">
        <v>14</v>
      </c>
      <c r="B19" s="4"/>
      <c r="C19" s="7">
        <f>C18*C15</f>
        <v>321.47022920365987</v>
      </c>
      <c r="D19" s="5"/>
      <c r="E19" s="5"/>
      <c r="F19" s="4"/>
    </row>
    <row r="20" spans="1:6" ht="15.6" x14ac:dyDescent="0.3">
      <c r="A20" s="4"/>
      <c r="B20" s="4"/>
      <c r="C20" s="4"/>
      <c r="D20" s="5"/>
      <c r="E20" s="5"/>
      <c r="F20" s="4"/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Thadeu</dc:creator>
  <cp:lastModifiedBy>Hilton Thadeu</cp:lastModifiedBy>
  <dcterms:created xsi:type="dcterms:W3CDTF">2019-10-14T23:26:13Z</dcterms:created>
  <dcterms:modified xsi:type="dcterms:W3CDTF">2019-10-22T23:10:10Z</dcterms:modified>
</cp:coreProperties>
</file>